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255" yWindow="60" windowWidth="11985" windowHeight="11520" firstSheet="1" activeTab="4"/>
  </bookViews>
  <sheets>
    <sheet name="附件1" sheetId="4" r:id="rId1"/>
    <sheet name="龙口镇收支总表" sheetId="1" r:id="rId2"/>
    <sheet name="龙口镇一般公共预算收入" sheetId="2" r:id="rId3"/>
    <sheet name="龙口镇一般公共预算支出（功能）" sheetId="3" r:id="rId4"/>
    <sheet name="龙口镇一般公共预算支出（经济）" sheetId="5" r:id="rId5"/>
  </sheets>
  <definedNames>
    <definedName name="_xlnm._FilterDatabase" localSheetId="3" hidden="1">'龙口镇一般公共预算支出（功能）'!$A$5:$IU$1173</definedName>
    <definedName name="_xlnm._FilterDatabase" localSheetId="4" hidden="1">'龙口镇一般公共预算支出（经济）'!$A$5:$H$123</definedName>
    <definedName name="_xlnm.Print_Titles" localSheetId="2">龙口镇一般公共预算收入!$2:$5</definedName>
    <definedName name="_xlnm.Print_Titles" localSheetId="3">'龙口镇一般公共预算支出（功能）'!$2:$5</definedName>
    <definedName name="_xlnm.Print_Titles" localSheetId="4">'龙口镇一般公共预算支出（经济）'!$2:$5</definedName>
  </definedNames>
  <calcPr calcId="124519"/>
</workbook>
</file>

<file path=xl/calcChain.xml><?xml version="1.0" encoding="utf-8"?>
<calcChain xmlns="http://schemas.openxmlformats.org/spreadsheetml/2006/main">
  <c r="C1108" i="3"/>
  <c r="C1170" l="1"/>
  <c r="C1168"/>
  <c r="C1167" s="1"/>
  <c r="C1163"/>
  <c r="C1161" s="1"/>
  <c r="C1159"/>
  <c r="C1156"/>
  <c r="C1155"/>
  <c r="C1153"/>
  <c r="C1151"/>
  <c r="C1142"/>
  <c r="C1128"/>
  <c r="C1113"/>
  <c r="C1112"/>
  <c r="C1104"/>
  <c r="C1095"/>
  <c r="C1094"/>
  <c r="C1092"/>
  <c r="C1077"/>
  <c r="C1057"/>
  <c r="C1056"/>
  <c r="C1054"/>
  <c r="C1053"/>
  <c r="C1050"/>
  <c r="C1044"/>
  <c r="C1037"/>
  <c r="C1027"/>
  <c r="C1020"/>
  <c r="C1013"/>
  <c r="C1006"/>
  <c r="C997"/>
  <c r="C983"/>
  <c r="C981"/>
  <c r="C977"/>
  <c r="C972"/>
  <c r="C967"/>
  <c r="C957"/>
  <c r="C934"/>
  <c r="C933" s="1"/>
  <c r="C930"/>
  <c r="C923"/>
  <c r="C916"/>
  <c r="C910"/>
  <c r="C899"/>
  <c r="C871"/>
  <c r="C843"/>
  <c r="C817"/>
  <c r="C814"/>
  <c r="C812"/>
  <c r="C810"/>
  <c r="C807"/>
  <c r="C805"/>
  <c r="C793"/>
  <c r="C790"/>
  <c r="C788"/>
  <c r="C786"/>
  <c r="C780"/>
  <c r="C778"/>
  <c r="C772"/>
  <c r="C766"/>
  <c r="C757"/>
  <c r="C743" s="1"/>
  <c r="C753"/>
  <c r="C744"/>
  <c r="C741"/>
  <c r="C738"/>
  <c r="C734"/>
  <c r="C728"/>
  <c r="C723"/>
  <c r="C713"/>
  <c r="C709"/>
  <c r="C706"/>
  <c r="C694"/>
  <c r="C690"/>
  <c r="C677"/>
  <c r="C672"/>
  <c r="C669"/>
  <c r="C664"/>
  <c r="C660"/>
  <c r="C657"/>
  <c r="C654"/>
  <c r="C651"/>
  <c r="C648"/>
  <c r="C643"/>
  <c r="C638"/>
  <c r="C629"/>
  <c r="C622"/>
  <c r="C616"/>
  <c r="C608"/>
  <c r="C598"/>
  <c r="C594"/>
  <c r="C583"/>
  <c r="C572"/>
  <c r="C558"/>
  <c r="C553"/>
  <c r="C542"/>
  <c r="C531"/>
  <c r="C523"/>
  <c r="C509"/>
  <c r="C508" s="1"/>
  <c r="C505"/>
  <c r="C502"/>
  <c r="C498"/>
  <c r="C491"/>
  <c r="C486"/>
  <c r="C481"/>
  <c r="C475"/>
  <c r="C469"/>
  <c r="C460"/>
  <c r="C455"/>
  <c r="C454"/>
  <c r="C452"/>
  <c r="C445"/>
  <c r="C439"/>
  <c r="C435"/>
  <c r="C431"/>
  <c r="C427"/>
  <c r="C421"/>
  <c r="C414"/>
  <c r="C405"/>
  <c r="C400"/>
  <c r="C396"/>
  <c r="C387"/>
  <c r="C379"/>
  <c r="C371"/>
  <c r="C362"/>
  <c r="C353"/>
  <c r="C339"/>
  <c r="C330"/>
  <c r="C318"/>
  <c r="C311"/>
  <c r="C289"/>
  <c r="C278" s="1"/>
  <c r="C279"/>
  <c r="C276"/>
  <c r="C267"/>
  <c r="C265"/>
  <c r="C263"/>
  <c r="C260" s="1"/>
  <c r="C261"/>
  <c r="C257"/>
  <c r="C251"/>
  <c r="C245"/>
  <c r="C239"/>
  <c r="C233"/>
  <c r="C227"/>
  <c r="C220"/>
  <c r="C212"/>
  <c r="C205"/>
  <c r="C199"/>
  <c r="C190"/>
  <c r="C183"/>
  <c r="C176"/>
  <c r="C163"/>
  <c r="C153"/>
  <c r="C141"/>
  <c r="C130"/>
  <c r="C121"/>
  <c r="C106"/>
  <c r="C96"/>
  <c r="C87"/>
  <c r="C75"/>
  <c r="C64"/>
  <c r="C53"/>
  <c r="C41"/>
  <c r="C29"/>
  <c r="C20"/>
  <c r="C8"/>
  <c r="C1026" l="1"/>
  <c r="C980"/>
  <c r="C816"/>
  <c r="C792"/>
  <c r="C671"/>
  <c r="C557"/>
  <c r="C399"/>
  <c r="C7"/>
  <c r="C6" l="1"/>
  <c r="B664" l="1"/>
  <c r="B694"/>
  <c r="B1170"/>
  <c r="B1168"/>
  <c r="B1167" s="1"/>
  <c r="B1163"/>
  <c r="B1161" s="1"/>
  <c r="B1159"/>
  <c r="B1156"/>
  <c r="B1155" s="1"/>
  <c r="B1153"/>
  <c r="B1151" s="1"/>
  <c r="B1142"/>
  <c r="B1128"/>
  <c r="B1113"/>
  <c r="B1108"/>
  <c r="B1104"/>
  <c r="B1095"/>
  <c r="B1092"/>
  <c r="B1077"/>
  <c r="B1057"/>
  <c r="B1054"/>
  <c r="B1053" s="1"/>
  <c r="B1050"/>
  <c r="B1044"/>
  <c r="B1037"/>
  <c r="B1027"/>
  <c r="B1020"/>
  <c r="B1013"/>
  <c r="B1006"/>
  <c r="B997"/>
  <c r="B983"/>
  <c r="B981"/>
  <c r="B977"/>
  <c r="B972"/>
  <c r="B967"/>
  <c r="B957"/>
  <c r="B934"/>
  <c r="B930"/>
  <c r="B923"/>
  <c r="B916"/>
  <c r="B910"/>
  <c r="B899"/>
  <c r="B871"/>
  <c r="B843"/>
  <c r="B817"/>
  <c r="B814"/>
  <c r="B812"/>
  <c r="B810"/>
  <c r="B807"/>
  <c r="B805"/>
  <c r="B793"/>
  <c r="B790"/>
  <c r="B788"/>
  <c r="B786"/>
  <c r="B780"/>
  <c r="B778"/>
  <c r="B772"/>
  <c r="B766"/>
  <c r="B757"/>
  <c r="B753"/>
  <c r="B744"/>
  <c r="B741"/>
  <c r="B738"/>
  <c r="B734"/>
  <c r="B728"/>
  <c r="B723"/>
  <c r="B713"/>
  <c r="B709"/>
  <c r="B706"/>
  <c r="B690"/>
  <c r="B677"/>
  <c r="B672"/>
  <c r="B669"/>
  <c r="B660"/>
  <c r="B657"/>
  <c r="B654"/>
  <c r="B651"/>
  <c r="B648"/>
  <c r="B643"/>
  <c r="B638"/>
  <c r="B629"/>
  <c r="B622"/>
  <c r="B616"/>
  <c r="B608"/>
  <c r="B598"/>
  <c r="B594"/>
  <c r="B583"/>
  <c r="B572"/>
  <c r="B558"/>
  <c r="B553"/>
  <c r="B542"/>
  <c r="B531"/>
  <c r="B523"/>
  <c r="B509"/>
  <c r="B505"/>
  <c r="B502"/>
  <c r="B498"/>
  <c r="B491"/>
  <c r="B486"/>
  <c r="B481"/>
  <c r="B475"/>
  <c r="B469"/>
  <c r="B460"/>
  <c r="B455"/>
  <c r="B452"/>
  <c r="B445"/>
  <c r="B439"/>
  <c r="B435"/>
  <c r="B431"/>
  <c r="B427"/>
  <c r="B421"/>
  <c r="B414"/>
  <c r="B405"/>
  <c r="B400"/>
  <c r="B396"/>
  <c r="B387"/>
  <c r="B379"/>
  <c r="B371"/>
  <c r="B362"/>
  <c r="B353"/>
  <c r="B339"/>
  <c r="B330"/>
  <c r="B318"/>
  <c r="B311"/>
  <c r="B289"/>
  <c r="B279"/>
  <c r="B276"/>
  <c r="B260" s="1"/>
  <c r="B267"/>
  <c r="B265"/>
  <c r="B263"/>
  <c r="B261"/>
  <c r="B257"/>
  <c r="B251"/>
  <c r="B245"/>
  <c r="B239"/>
  <c r="B233"/>
  <c r="B227"/>
  <c r="B220"/>
  <c r="B212"/>
  <c r="B205"/>
  <c r="B199"/>
  <c r="B190"/>
  <c r="B183"/>
  <c r="B176"/>
  <c r="B163"/>
  <c r="B153"/>
  <c r="B141"/>
  <c r="B130"/>
  <c r="B121"/>
  <c r="B106"/>
  <c r="B96"/>
  <c r="B87"/>
  <c r="B75"/>
  <c r="B64"/>
  <c r="B53"/>
  <c r="B41"/>
  <c r="B29"/>
  <c r="B20"/>
  <c r="B8"/>
  <c r="B1112" l="1"/>
  <c r="B1094"/>
  <c r="B1056"/>
  <c r="B1026"/>
  <c r="B933"/>
  <c r="B816"/>
  <c r="B792"/>
  <c r="B743"/>
  <c r="B557"/>
  <c r="B508"/>
  <c r="B454"/>
  <c r="B399"/>
  <c r="B278"/>
  <c r="B7"/>
  <c r="B980"/>
  <c r="B671"/>
  <c r="D22" i="2"/>
  <c r="D23"/>
  <c r="D24"/>
  <c r="D25"/>
  <c r="D26"/>
  <c r="B6" i="3" l="1"/>
  <c r="B16" i="1"/>
  <c r="B15"/>
  <c r="B12"/>
  <c r="B11"/>
  <c r="D8" i="5"/>
  <c r="D9"/>
  <c r="D10"/>
  <c r="D11"/>
  <c r="D12"/>
  <c r="D13"/>
  <c r="D14"/>
  <c r="D15"/>
  <c r="D16"/>
  <c r="D17"/>
  <c r="D583" i="3"/>
  <c r="E122" i="5"/>
  <c r="F33" i="1"/>
  <c r="G26"/>
  <c r="F26"/>
  <c r="B37"/>
  <c r="B36"/>
  <c r="B35"/>
  <c r="B34"/>
  <c r="B30"/>
  <c r="B29"/>
  <c r="B28"/>
  <c r="B27"/>
  <c r="B26"/>
  <c r="B25"/>
  <c r="B24"/>
  <c r="B23"/>
  <c r="B21"/>
  <c r="B20"/>
  <c r="B19"/>
  <c r="B18"/>
  <c r="B17"/>
  <c r="B14"/>
  <c r="B13"/>
  <c r="B10"/>
  <c r="C37"/>
  <c r="C36"/>
  <c r="C35"/>
  <c r="C34"/>
  <c r="C30"/>
  <c r="C29"/>
  <c r="C28"/>
  <c r="C27"/>
  <c r="C26"/>
  <c r="C25"/>
  <c r="C24"/>
  <c r="C23"/>
  <c r="C21"/>
  <c r="C20"/>
  <c r="C19"/>
  <c r="C18"/>
  <c r="C17"/>
  <c r="C16"/>
  <c r="C15"/>
  <c r="C14"/>
  <c r="C13"/>
  <c r="C12"/>
  <c r="C11"/>
  <c r="C10"/>
  <c r="C9"/>
  <c r="B9"/>
  <c r="B116" i="5"/>
  <c r="B115" s="1"/>
  <c r="G114"/>
  <c r="F114" s="1"/>
  <c r="D114"/>
  <c r="G113"/>
  <c r="F113" s="1"/>
  <c r="D113"/>
  <c r="G112"/>
  <c r="F112" s="1"/>
  <c r="D112"/>
  <c r="G111"/>
  <c r="F111" s="1"/>
  <c r="D111"/>
  <c r="G110"/>
  <c r="F110" s="1"/>
  <c r="D110"/>
  <c r="G109"/>
  <c r="F109"/>
  <c r="D109"/>
  <c r="G108"/>
  <c r="F108" s="1"/>
  <c r="D108"/>
  <c r="E107"/>
  <c r="C107"/>
  <c r="B107"/>
  <c r="G106"/>
  <c r="F106" s="1"/>
  <c r="D106"/>
  <c r="G105"/>
  <c r="F105" s="1"/>
  <c r="D105"/>
  <c r="G104"/>
  <c r="F104" s="1"/>
  <c r="D104"/>
  <c r="G103"/>
  <c r="F103" s="1"/>
  <c r="D103"/>
  <c r="G102"/>
  <c r="F102" s="1"/>
  <c r="D102"/>
  <c r="G101"/>
  <c r="F101" s="1"/>
  <c r="D101"/>
  <c r="G100"/>
  <c r="F100" s="1"/>
  <c r="D100"/>
  <c r="G99"/>
  <c r="F99" s="1"/>
  <c r="D99"/>
  <c r="G98"/>
  <c r="F98" s="1"/>
  <c r="D98"/>
  <c r="G97"/>
  <c r="F97" s="1"/>
  <c r="D97"/>
  <c r="G96"/>
  <c r="F96" s="1"/>
  <c r="D96"/>
  <c r="G95"/>
  <c r="F95" s="1"/>
  <c r="D95"/>
  <c r="G94"/>
  <c r="F94" s="1"/>
  <c r="D94"/>
  <c r="G93"/>
  <c r="F93" s="1"/>
  <c r="D93"/>
  <c r="G92"/>
  <c r="F92" s="1"/>
  <c r="D92"/>
  <c r="E91"/>
  <c r="C91"/>
  <c r="B91"/>
  <c r="G90"/>
  <c r="F90" s="1"/>
  <c r="D90"/>
  <c r="G89"/>
  <c r="F89" s="1"/>
  <c r="D89"/>
  <c r="G88"/>
  <c r="F88" s="1"/>
  <c r="D88"/>
  <c r="G87"/>
  <c r="F87" s="1"/>
  <c r="D87"/>
  <c r="G86"/>
  <c r="F86" s="1"/>
  <c r="D86"/>
  <c r="G85"/>
  <c r="F85" s="1"/>
  <c r="D85"/>
  <c r="G84"/>
  <c r="F84" s="1"/>
  <c r="D84"/>
  <c r="G83"/>
  <c r="F83" s="1"/>
  <c r="D83"/>
  <c r="G82"/>
  <c r="F82" s="1"/>
  <c r="D82"/>
  <c r="G81"/>
  <c r="F81" s="1"/>
  <c r="D81"/>
  <c r="E80"/>
  <c r="C80"/>
  <c r="B80"/>
  <c r="D80" s="1"/>
  <c r="G79"/>
  <c r="F79" s="1"/>
  <c r="D79"/>
  <c r="G78"/>
  <c r="F78" s="1"/>
  <c r="D78"/>
  <c r="C77"/>
  <c r="D77" s="1"/>
  <c r="G76"/>
  <c r="F76" s="1"/>
  <c r="D76"/>
  <c r="E75"/>
  <c r="G75" s="1"/>
  <c r="F75" s="1"/>
  <c r="C75"/>
  <c r="B75"/>
  <c r="G74"/>
  <c r="F74" s="1"/>
  <c r="B73"/>
  <c r="D73" s="1"/>
  <c r="E73"/>
  <c r="C73"/>
  <c r="G72"/>
  <c r="F72" s="1"/>
  <c r="D72"/>
  <c r="G71"/>
  <c r="F71" s="1"/>
  <c r="D71"/>
  <c r="G70"/>
  <c r="F70" s="1"/>
  <c r="D70"/>
  <c r="G69"/>
  <c r="F69" s="1"/>
  <c r="D69"/>
  <c r="E68"/>
  <c r="C68"/>
  <c r="B68"/>
  <c r="G67"/>
  <c r="F67" s="1"/>
  <c r="D67"/>
  <c r="G66"/>
  <c r="F66" s="1"/>
  <c r="D66"/>
  <c r="G65"/>
  <c r="F65" s="1"/>
  <c r="D65"/>
  <c r="G64"/>
  <c r="F64" s="1"/>
  <c r="D64"/>
  <c r="G63"/>
  <c r="F63" s="1"/>
  <c r="D63"/>
  <c r="G62"/>
  <c r="F62" s="1"/>
  <c r="D62"/>
  <c r="G61"/>
  <c r="F61" s="1"/>
  <c r="D61"/>
  <c r="G60"/>
  <c r="F60" s="1"/>
  <c r="D60"/>
  <c r="G59"/>
  <c r="F59" s="1"/>
  <c r="D59"/>
  <c r="G58"/>
  <c r="F58" s="1"/>
  <c r="D58"/>
  <c r="G57"/>
  <c r="F57" s="1"/>
  <c r="D57"/>
  <c r="G56"/>
  <c r="F56" s="1"/>
  <c r="D56"/>
  <c r="G55"/>
  <c r="F55" s="1"/>
  <c r="D55"/>
  <c r="G54"/>
  <c r="F54" s="1"/>
  <c r="D54"/>
  <c r="G53"/>
  <c r="F53" s="1"/>
  <c r="D53"/>
  <c r="G52"/>
  <c r="F52" s="1"/>
  <c r="D52"/>
  <c r="E51"/>
  <c r="C51"/>
  <c r="B51"/>
  <c r="G50"/>
  <c r="F50" s="1"/>
  <c r="D50"/>
  <c r="G49"/>
  <c r="F49" s="1"/>
  <c r="D49"/>
  <c r="G48"/>
  <c r="F48" s="1"/>
  <c r="D48"/>
  <c r="G47"/>
  <c r="F47" s="1"/>
  <c r="D47"/>
  <c r="G46"/>
  <c r="F46" s="1"/>
  <c r="D46"/>
  <c r="G45"/>
  <c r="D45"/>
  <c r="G44"/>
  <c r="F44" s="1"/>
  <c r="D44"/>
  <c r="G43"/>
  <c r="F43" s="1"/>
  <c r="D43"/>
  <c r="G42"/>
  <c r="F42" s="1"/>
  <c r="D42"/>
  <c r="G41"/>
  <c r="F41" s="1"/>
  <c r="D41"/>
  <c r="G40"/>
  <c r="F40" s="1"/>
  <c r="D40"/>
  <c r="G39"/>
  <c r="F39" s="1"/>
  <c r="D39"/>
  <c r="G38"/>
  <c r="F38" s="1"/>
  <c r="D38"/>
  <c r="G37"/>
  <c r="F37" s="1"/>
  <c r="D37"/>
  <c r="G36"/>
  <c r="F36" s="1"/>
  <c r="D36"/>
  <c r="G35"/>
  <c r="F35" s="1"/>
  <c r="D35"/>
  <c r="G34"/>
  <c r="F34" s="1"/>
  <c r="D34"/>
  <c r="G33"/>
  <c r="F33" s="1"/>
  <c r="D33"/>
  <c r="G32"/>
  <c r="F32" s="1"/>
  <c r="D32"/>
  <c r="G31"/>
  <c r="F31" s="1"/>
  <c r="D31"/>
  <c r="G30"/>
  <c r="F30" s="1"/>
  <c r="D30"/>
  <c r="G29"/>
  <c r="F29" s="1"/>
  <c r="D29"/>
  <c r="G28"/>
  <c r="F28" s="1"/>
  <c r="D28"/>
  <c r="G27"/>
  <c r="F27" s="1"/>
  <c r="D27"/>
  <c r="G26"/>
  <c r="F26" s="1"/>
  <c r="D26"/>
  <c r="G25"/>
  <c r="F25" s="1"/>
  <c r="D25"/>
  <c r="G24"/>
  <c r="F24" s="1"/>
  <c r="D24"/>
  <c r="G23"/>
  <c r="F23" s="1"/>
  <c r="D23"/>
  <c r="G22"/>
  <c r="F22" s="1"/>
  <c r="D22"/>
  <c r="G21"/>
  <c r="F21" s="1"/>
  <c r="D21"/>
  <c r="G20"/>
  <c r="F20" s="1"/>
  <c r="D20"/>
  <c r="G19"/>
  <c r="F19" s="1"/>
  <c r="D19"/>
  <c r="E18"/>
  <c r="C18"/>
  <c r="B18"/>
  <c r="G17"/>
  <c r="F17" s="1"/>
  <c r="G16"/>
  <c r="F16" s="1"/>
  <c r="G15"/>
  <c r="F15" s="1"/>
  <c r="G14"/>
  <c r="F14" s="1"/>
  <c r="G13"/>
  <c r="F13" s="1"/>
  <c r="G12"/>
  <c r="F12" s="1"/>
  <c r="G11"/>
  <c r="F11" s="1"/>
  <c r="G10"/>
  <c r="F10" s="1"/>
  <c r="G9"/>
  <c r="F9" s="1"/>
  <c r="G8"/>
  <c r="F8" s="1"/>
  <c r="E7"/>
  <c r="C7"/>
  <c r="B7"/>
  <c r="E1171" i="3"/>
  <c r="D1170"/>
  <c r="G32" i="1" s="1"/>
  <c r="F32"/>
  <c r="H1169" i="3"/>
  <c r="G1169" s="1"/>
  <c r="E1169"/>
  <c r="F1168"/>
  <c r="F1167" s="1"/>
  <c r="E119" i="5" s="1"/>
  <c r="D1168" i="3"/>
  <c r="D1167" s="1"/>
  <c r="F31" i="1"/>
  <c r="H1166" i="3"/>
  <c r="G1166" s="1"/>
  <c r="F30" i="1"/>
  <c r="E1166" i="3"/>
  <c r="H1164"/>
  <c r="G1164" s="1"/>
  <c r="E1164"/>
  <c r="F1163"/>
  <c r="F1161" s="1"/>
  <c r="H1162"/>
  <c r="G1162" s="1"/>
  <c r="E1162"/>
  <c r="E116" i="5"/>
  <c r="E115" s="1"/>
  <c r="H1160" i="3"/>
  <c r="G1160" s="1"/>
  <c r="E1160"/>
  <c r="F1159"/>
  <c r="H1159" s="1"/>
  <c r="G1159" s="1"/>
  <c r="H29" i="1" s="1"/>
  <c r="D1159" i="3"/>
  <c r="F29" i="1"/>
  <c r="H1158" i="3"/>
  <c r="G1158" s="1"/>
  <c r="E1158"/>
  <c r="H1157"/>
  <c r="G1157" s="1"/>
  <c r="E1157"/>
  <c r="F1156"/>
  <c r="F1155" s="1"/>
  <c r="D1156"/>
  <c r="D1155" s="1"/>
  <c r="G28" i="1" s="1"/>
  <c r="H1154" i="3"/>
  <c r="G1154" s="1"/>
  <c r="F1153"/>
  <c r="F1151" s="1"/>
  <c r="D1153"/>
  <c r="D1151" s="1"/>
  <c r="H1152"/>
  <c r="G1152" s="1"/>
  <c r="E1152"/>
  <c r="H1150"/>
  <c r="G1150" s="1"/>
  <c r="H26" i="1" s="1"/>
  <c r="E1150" i="3"/>
  <c r="D1148"/>
  <c r="H1147"/>
  <c r="G1147" s="1"/>
  <c r="E1147"/>
  <c r="H1146"/>
  <c r="G1146" s="1"/>
  <c r="E1146"/>
  <c r="H1145"/>
  <c r="G1145" s="1"/>
  <c r="E1145"/>
  <c r="H1144"/>
  <c r="G1144" s="1"/>
  <c r="E1144"/>
  <c r="H1143"/>
  <c r="G1143" s="1"/>
  <c r="E1143"/>
  <c r="F1142"/>
  <c r="D1142"/>
  <c r="H1141"/>
  <c r="G1141" s="1"/>
  <c r="E1141"/>
  <c r="H1140"/>
  <c r="G1140" s="1"/>
  <c r="E1140"/>
  <c r="H1139"/>
  <c r="G1139" s="1"/>
  <c r="E1139"/>
  <c r="H1138"/>
  <c r="G1138" s="1"/>
  <c r="E1138"/>
  <c r="H1137"/>
  <c r="G1137" s="1"/>
  <c r="E1137"/>
  <c r="H1136"/>
  <c r="G1136" s="1"/>
  <c r="E1136"/>
  <c r="H1135"/>
  <c r="G1135"/>
  <c r="E1135"/>
  <c r="H1134"/>
  <c r="G1134" s="1"/>
  <c r="E1134"/>
  <c r="H1133"/>
  <c r="G1133" s="1"/>
  <c r="E1133"/>
  <c r="H1132"/>
  <c r="G1132" s="1"/>
  <c r="E1132"/>
  <c r="H1131"/>
  <c r="G1131" s="1"/>
  <c r="E1131"/>
  <c r="H1130"/>
  <c r="G1130" s="1"/>
  <c r="E1130"/>
  <c r="H1129"/>
  <c r="G1129" s="1"/>
  <c r="E1129"/>
  <c r="F1128"/>
  <c r="D1128"/>
  <c r="H1127"/>
  <c r="G1127" s="1"/>
  <c r="E1127"/>
  <c r="H1126"/>
  <c r="G1126" s="1"/>
  <c r="E1126"/>
  <c r="H1125"/>
  <c r="G1125" s="1"/>
  <c r="E1125"/>
  <c r="H1124"/>
  <c r="G1124" s="1"/>
  <c r="E1124"/>
  <c r="H1123"/>
  <c r="G1123" s="1"/>
  <c r="E1123"/>
  <c r="H1122"/>
  <c r="G1122" s="1"/>
  <c r="E1122"/>
  <c r="H1121"/>
  <c r="G1121" s="1"/>
  <c r="E1121"/>
  <c r="H1120"/>
  <c r="G1120" s="1"/>
  <c r="E1120"/>
  <c r="H1119"/>
  <c r="G1119" s="1"/>
  <c r="E1119"/>
  <c r="H1118"/>
  <c r="G1118" s="1"/>
  <c r="E1118"/>
  <c r="H1117"/>
  <c r="G1117" s="1"/>
  <c r="E1117"/>
  <c r="H1116"/>
  <c r="G1116" s="1"/>
  <c r="E1116"/>
  <c r="H1115"/>
  <c r="G1115" s="1"/>
  <c r="E1115"/>
  <c r="H1114"/>
  <c r="G1114" s="1"/>
  <c r="E1114"/>
  <c r="F1113"/>
  <c r="D1113"/>
  <c r="H1111"/>
  <c r="G1111" s="1"/>
  <c r="E1111"/>
  <c r="H1110"/>
  <c r="G1110" s="1"/>
  <c r="E1110"/>
  <c r="H1109"/>
  <c r="G1109" s="1"/>
  <c r="E1109"/>
  <c r="F1108"/>
  <c r="D1108"/>
  <c r="F24" i="1"/>
  <c r="H1107" i="3"/>
  <c r="G1107" s="1"/>
  <c r="E1107"/>
  <c r="H1106"/>
  <c r="G1106"/>
  <c r="E1106"/>
  <c r="H1105"/>
  <c r="G1105" s="1"/>
  <c r="E1105"/>
  <c r="F1104"/>
  <c r="D1104"/>
  <c r="H1103"/>
  <c r="G1103" s="1"/>
  <c r="E1103"/>
  <c r="H1102"/>
  <c r="G1102" s="1"/>
  <c r="E1102"/>
  <c r="H1101"/>
  <c r="G1101" s="1"/>
  <c r="E1101"/>
  <c r="H1100"/>
  <c r="G1100" s="1"/>
  <c r="E1100"/>
  <c r="H1099"/>
  <c r="G1099" s="1"/>
  <c r="E1099"/>
  <c r="H1098"/>
  <c r="G1098" s="1"/>
  <c r="E1098"/>
  <c r="H1097"/>
  <c r="G1097" s="1"/>
  <c r="E1097"/>
  <c r="H1096"/>
  <c r="G1096" s="1"/>
  <c r="E1096"/>
  <c r="F1095"/>
  <c r="D1095"/>
  <c r="H1093"/>
  <c r="G1093" s="1"/>
  <c r="E1093"/>
  <c r="F1092"/>
  <c r="D1092"/>
  <c r="H1091"/>
  <c r="G1091"/>
  <c r="E1091"/>
  <c r="H1090"/>
  <c r="G1090" s="1"/>
  <c r="E1090"/>
  <c r="H1089"/>
  <c r="G1089" s="1"/>
  <c r="E1089"/>
  <c r="H1088"/>
  <c r="G1088" s="1"/>
  <c r="E1088"/>
  <c r="H1087"/>
  <c r="G1087" s="1"/>
  <c r="E1087"/>
  <c r="H1086"/>
  <c r="G1086" s="1"/>
  <c r="E1086"/>
  <c r="H1085"/>
  <c r="G1085" s="1"/>
  <c r="E1085"/>
  <c r="H1084"/>
  <c r="G1084" s="1"/>
  <c r="E1084"/>
  <c r="H1083"/>
  <c r="G1083" s="1"/>
  <c r="E1083"/>
  <c r="H1082"/>
  <c r="G1082" s="1"/>
  <c r="E1082"/>
  <c r="H1081"/>
  <c r="G1081" s="1"/>
  <c r="E1081"/>
  <c r="H1080"/>
  <c r="G1080" s="1"/>
  <c r="E1080"/>
  <c r="H1079"/>
  <c r="G1079" s="1"/>
  <c r="E1079"/>
  <c r="H1078"/>
  <c r="G1078" s="1"/>
  <c r="E1078"/>
  <c r="F1077"/>
  <c r="D1077"/>
  <c r="H1076"/>
  <c r="G1076" s="1"/>
  <c r="E1076"/>
  <c r="H1075"/>
  <c r="G1075" s="1"/>
  <c r="E1075"/>
  <c r="H1074"/>
  <c r="G1074" s="1"/>
  <c r="E1074"/>
  <c r="H1073"/>
  <c r="G1073" s="1"/>
  <c r="E1073"/>
  <c r="H1072"/>
  <c r="G1072" s="1"/>
  <c r="E1072"/>
  <c r="H1071"/>
  <c r="G1071" s="1"/>
  <c r="E1071"/>
  <c r="H1070"/>
  <c r="G1070" s="1"/>
  <c r="E1070"/>
  <c r="H1069"/>
  <c r="G1069" s="1"/>
  <c r="E1069"/>
  <c r="H1068"/>
  <c r="G1068" s="1"/>
  <c r="E1068"/>
  <c r="H1067"/>
  <c r="G1067" s="1"/>
  <c r="E1067"/>
  <c r="H1066"/>
  <c r="G1066" s="1"/>
  <c r="E1066"/>
  <c r="H1065"/>
  <c r="G1065" s="1"/>
  <c r="E1065"/>
  <c r="H1064"/>
  <c r="G1064" s="1"/>
  <c r="E1064"/>
  <c r="H1063"/>
  <c r="G1063" s="1"/>
  <c r="E1063"/>
  <c r="H1062"/>
  <c r="G1062" s="1"/>
  <c r="E1062"/>
  <c r="H1061"/>
  <c r="G1061" s="1"/>
  <c r="E1061"/>
  <c r="H1060"/>
  <c r="G1060" s="1"/>
  <c r="E1060"/>
  <c r="H1059"/>
  <c r="G1059" s="1"/>
  <c r="E1059"/>
  <c r="H1058"/>
  <c r="G1058" s="1"/>
  <c r="E1058"/>
  <c r="F1057"/>
  <c r="D1057"/>
  <c r="F23" i="1"/>
  <c r="H1055" i="3"/>
  <c r="G1055" s="1"/>
  <c r="E1055"/>
  <c r="F1054"/>
  <c r="F1053"/>
  <c r="D1054"/>
  <c r="H1052"/>
  <c r="G1052" s="1"/>
  <c r="H1051"/>
  <c r="G1051" s="1"/>
  <c r="E1051"/>
  <c r="F1050"/>
  <c r="D1050"/>
  <c r="H1049"/>
  <c r="G1049" s="1"/>
  <c r="E1049"/>
  <c r="H1048"/>
  <c r="G1048" s="1"/>
  <c r="E1048"/>
  <c r="H1047"/>
  <c r="G1047" s="1"/>
  <c r="E1047"/>
  <c r="H1046"/>
  <c r="G1046" s="1"/>
  <c r="E1046"/>
  <c r="H1045"/>
  <c r="G1045" s="1"/>
  <c r="E1045"/>
  <c r="F1044"/>
  <c r="D1044"/>
  <c r="E1044" s="1"/>
  <c r="H1043"/>
  <c r="G1043" s="1"/>
  <c r="E1043"/>
  <c r="H1042"/>
  <c r="G1042" s="1"/>
  <c r="E1042"/>
  <c r="H1041"/>
  <c r="G1041" s="1"/>
  <c r="E1041"/>
  <c r="H1040"/>
  <c r="G1040" s="1"/>
  <c r="E1040"/>
  <c r="H1039"/>
  <c r="G1039" s="1"/>
  <c r="E1039"/>
  <c r="H1038"/>
  <c r="G1038" s="1"/>
  <c r="E1038"/>
  <c r="F1037"/>
  <c r="D1037"/>
  <c r="H1036"/>
  <c r="G1036" s="1"/>
  <c r="E1036"/>
  <c r="H1035"/>
  <c r="G1035" s="1"/>
  <c r="E1035"/>
  <c r="H1034"/>
  <c r="G1034" s="1"/>
  <c r="E1034"/>
  <c r="H1033"/>
  <c r="G1033" s="1"/>
  <c r="E1033"/>
  <c r="H1032"/>
  <c r="G1032" s="1"/>
  <c r="E1032"/>
  <c r="H1031"/>
  <c r="G1031" s="1"/>
  <c r="E1031"/>
  <c r="H1030"/>
  <c r="G1030" s="1"/>
  <c r="E1030"/>
  <c r="H1029"/>
  <c r="G1029" s="1"/>
  <c r="E1029"/>
  <c r="H1028"/>
  <c r="G1028" s="1"/>
  <c r="E1028"/>
  <c r="F1027"/>
  <c r="D1027"/>
  <c r="H1025"/>
  <c r="G1025"/>
  <c r="E1025"/>
  <c r="H1024"/>
  <c r="G1024" s="1"/>
  <c r="E1024"/>
  <c r="H1023"/>
  <c r="G1023" s="1"/>
  <c r="E1023"/>
  <c r="H1022"/>
  <c r="G1022" s="1"/>
  <c r="E1022"/>
  <c r="H1021"/>
  <c r="G1021" s="1"/>
  <c r="E1021"/>
  <c r="F1020"/>
  <c r="H1020" s="1"/>
  <c r="G1020" s="1"/>
  <c r="D1020"/>
  <c r="H1019"/>
  <c r="G1019" s="1"/>
  <c r="E1019"/>
  <c r="H1018"/>
  <c r="G1018" s="1"/>
  <c r="E1018"/>
  <c r="H1017"/>
  <c r="G1017" s="1"/>
  <c r="E1017"/>
  <c r="H1016"/>
  <c r="G1016" s="1"/>
  <c r="E1016"/>
  <c r="H1015"/>
  <c r="G1015"/>
  <c r="E1015"/>
  <c r="H1014"/>
  <c r="G1014" s="1"/>
  <c r="E1014"/>
  <c r="F1013"/>
  <c r="H1013" s="1"/>
  <c r="G1013" s="1"/>
  <c r="D1013"/>
  <c r="H1012"/>
  <c r="G1012" s="1"/>
  <c r="E1012"/>
  <c r="H1011"/>
  <c r="G1011" s="1"/>
  <c r="E1011"/>
  <c r="H1010"/>
  <c r="G1010" s="1"/>
  <c r="E1010"/>
  <c r="H1009"/>
  <c r="G1009"/>
  <c r="E1009"/>
  <c r="H1008"/>
  <c r="G1008" s="1"/>
  <c r="E1008"/>
  <c r="H1007"/>
  <c r="G1007"/>
  <c r="E1007"/>
  <c r="F1006"/>
  <c r="D1006"/>
  <c r="H1005"/>
  <c r="G1005" s="1"/>
  <c r="E1005"/>
  <c r="H1004"/>
  <c r="G1004" s="1"/>
  <c r="E1004"/>
  <c r="H1003"/>
  <c r="G1003" s="1"/>
  <c r="E1003"/>
  <c r="H1002"/>
  <c r="G1002" s="1"/>
  <c r="E1002"/>
  <c r="H1001"/>
  <c r="G1001" s="1"/>
  <c r="E1001"/>
  <c r="H1000"/>
  <c r="G1000" s="1"/>
  <c r="E1000"/>
  <c r="H999"/>
  <c r="G999" s="1"/>
  <c r="E999"/>
  <c r="H998"/>
  <c r="G998" s="1"/>
  <c r="E998"/>
  <c r="F997"/>
  <c r="D997"/>
  <c r="H996"/>
  <c r="G996" s="1"/>
  <c r="E996"/>
  <c r="H995"/>
  <c r="G995" s="1"/>
  <c r="E995"/>
  <c r="H994"/>
  <c r="G994" s="1"/>
  <c r="E994"/>
  <c r="H993"/>
  <c r="G993" s="1"/>
  <c r="E993"/>
  <c r="H992"/>
  <c r="G992" s="1"/>
  <c r="E992"/>
  <c r="H991"/>
  <c r="G991" s="1"/>
  <c r="E991"/>
  <c r="H990"/>
  <c r="G990" s="1"/>
  <c r="E990"/>
  <c r="H989"/>
  <c r="G989" s="1"/>
  <c r="E989"/>
  <c r="H988"/>
  <c r="G988" s="1"/>
  <c r="E988"/>
  <c r="H987"/>
  <c r="G987" s="1"/>
  <c r="E987"/>
  <c r="H986"/>
  <c r="G986"/>
  <c r="E986"/>
  <c r="H985"/>
  <c r="G985" s="1"/>
  <c r="E985"/>
  <c r="H984"/>
  <c r="G984" s="1"/>
  <c r="E984"/>
  <c r="F983"/>
  <c r="D983"/>
  <c r="H982"/>
  <c r="G982" s="1"/>
  <c r="E982"/>
  <c r="F981"/>
  <c r="D981"/>
  <c r="H979"/>
  <c r="G979" s="1"/>
  <c r="E979"/>
  <c r="H978"/>
  <c r="G978" s="1"/>
  <c r="E978"/>
  <c r="F977"/>
  <c r="D977"/>
  <c r="H976"/>
  <c r="G976" s="1"/>
  <c r="E976"/>
  <c r="H975"/>
  <c r="G975" s="1"/>
  <c r="E975"/>
  <c r="H974"/>
  <c r="G974" s="1"/>
  <c r="E974"/>
  <c r="H973"/>
  <c r="G973" s="1"/>
  <c r="E973"/>
  <c r="F972"/>
  <c r="D972"/>
  <c r="H971"/>
  <c r="G971" s="1"/>
  <c r="E971"/>
  <c r="H970"/>
  <c r="G970" s="1"/>
  <c r="E970"/>
  <c r="H969"/>
  <c r="G969" s="1"/>
  <c r="E969"/>
  <c r="H968"/>
  <c r="G968" s="1"/>
  <c r="E968"/>
  <c r="F967"/>
  <c r="D967"/>
  <c r="H966"/>
  <c r="G966" s="1"/>
  <c r="E966"/>
  <c r="H965"/>
  <c r="G965" s="1"/>
  <c r="E965"/>
  <c r="H964"/>
  <c r="G964" s="1"/>
  <c r="E964"/>
  <c r="H963"/>
  <c r="G963" s="1"/>
  <c r="E963"/>
  <c r="H962"/>
  <c r="G962" s="1"/>
  <c r="E962"/>
  <c r="H961"/>
  <c r="G961" s="1"/>
  <c r="E961"/>
  <c r="H960"/>
  <c r="G960" s="1"/>
  <c r="E960"/>
  <c r="H959"/>
  <c r="G959" s="1"/>
  <c r="E959"/>
  <c r="H958"/>
  <c r="G958" s="1"/>
  <c r="E958"/>
  <c r="F957"/>
  <c r="D957"/>
  <c r="E957"/>
  <c r="H956"/>
  <c r="G956" s="1"/>
  <c r="E956"/>
  <c r="H955"/>
  <c r="G955"/>
  <c r="E955"/>
  <c r="H954"/>
  <c r="G954" s="1"/>
  <c r="E954"/>
  <c r="H953"/>
  <c r="G953" s="1"/>
  <c r="E953"/>
  <c r="H952"/>
  <c r="G952" s="1"/>
  <c r="E952"/>
  <c r="H951"/>
  <c r="G951" s="1"/>
  <c r="E951"/>
  <c r="H950"/>
  <c r="G950" s="1"/>
  <c r="E950"/>
  <c r="H949"/>
  <c r="G949" s="1"/>
  <c r="E949"/>
  <c r="H948"/>
  <c r="G948" s="1"/>
  <c r="E948"/>
  <c r="H947"/>
  <c r="G947" s="1"/>
  <c r="E947"/>
  <c r="H946"/>
  <c r="G946" s="1"/>
  <c r="E946"/>
  <c r="H945"/>
  <c r="G945" s="1"/>
  <c r="E945"/>
  <c r="H944"/>
  <c r="G944" s="1"/>
  <c r="E944"/>
  <c r="H943"/>
  <c r="G943" s="1"/>
  <c r="E943"/>
  <c r="H942"/>
  <c r="G942" s="1"/>
  <c r="E942"/>
  <c r="H941"/>
  <c r="G941" s="1"/>
  <c r="E941"/>
  <c r="H940"/>
  <c r="G940" s="1"/>
  <c r="E940"/>
  <c r="H939"/>
  <c r="G939" s="1"/>
  <c r="E939"/>
  <c r="H938"/>
  <c r="G938" s="1"/>
  <c r="E938"/>
  <c r="H937"/>
  <c r="G937" s="1"/>
  <c r="E937"/>
  <c r="H936"/>
  <c r="G936" s="1"/>
  <c r="E936"/>
  <c r="H935"/>
  <c r="G935" s="1"/>
  <c r="E935"/>
  <c r="F934"/>
  <c r="D934"/>
  <c r="D933" s="1"/>
  <c r="G19" i="1" s="1"/>
  <c r="H932" i="3"/>
  <c r="G932" s="1"/>
  <c r="E932"/>
  <c r="H931"/>
  <c r="G931" s="1"/>
  <c r="E931"/>
  <c r="F930"/>
  <c r="D930"/>
  <c r="H929"/>
  <c r="G929" s="1"/>
  <c r="E929"/>
  <c r="H928"/>
  <c r="G928" s="1"/>
  <c r="E928"/>
  <c r="H927"/>
  <c r="G927" s="1"/>
  <c r="E927"/>
  <c r="H926"/>
  <c r="G926" s="1"/>
  <c r="E926"/>
  <c r="H925"/>
  <c r="G925" s="1"/>
  <c r="E925"/>
  <c r="H924"/>
  <c r="G924" s="1"/>
  <c r="E924"/>
  <c r="F923"/>
  <c r="D923"/>
  <c r="H922"/>
  <c r="G922" s="1"/>
  <c r="E922"/>
  <c r="H921"/>
  <c r="G921" s="1"/>
  <c r="E921"/>
  <c r="H920"/>
  <c r="G920" s="1"/>
  <c r="E920"/>
  <c r="H919"/>
  <c r="G919" s="1"/>
  <c r="E919"/>
  <c r="H918"/>
  <c r="G918" s="1"/>
  <c r="E918"/>
  <c r="H917"/>
  <c r="G917" s="1"/>
  <c r="E917"/>
  <c r="F916"/>
  <c r="D916"/>
  <c r="H915"/>
  <c r="G915" s="1"/>
  <c r="E915"/>
  <c r="H914"/>
  <c r="G914" s="1"/>
  <c r="E914"/>
  <c r="H913"/>
  <c r="G913" s="1"/>
  <c r="E913"/>
  <c r="H912"/>
  <c r="G912"/>
  <c r="E912"/>
  <c r="H911"/>
  <c r="G911" s="1"/>
  <c r="E911"/>
  <c r="F910"/>
  <c r="D910"/>
  <c r="H909"/>
  <c r="G909" s="1"/>
  <c r="E909"/>
  <c r="H908"/>
  <c r="G908" s="1"/>
  <c r="E908"/>
  <c r="H907"/>
  <c r="G907" s="1"/>
  <c r="E907"/>
  <c r="H906"/>
  <c r="G906" s="1"/>
  <c r="E906"/>
  <c r="H905"/>
  <c r="G905" s="1"/>
  <c r="E905"/>
  <c r="H904"/>
  <c r="G904" s="1"/>
  <c r="E904"/>
  <c r="H903"/>
  <c r="G903" s="1"/>
  <c r="E903"/>
  <c r="H902"/>
  <c r="G902" s="1"/>
  <c r="E902"/>
  <c r="H901"/>
  <c r="G901" s="1"/>
  <c r="E901"/>
  <c r="H900"/>
  <c r="G900" s="1"/>
  <c r="E900"/>
  <c r="F899"/>
  <c r="D899"/>
  <c r="E899"/>
  <c r="H898"/>
  <c r="G898" s="1"/>
  <c r="E898"/>
  <c r="H897"/>
  <c r="G897" s="1"/>
  <c r="E897"/>
  <c r="H896"/>
  <c r="G896" s="1"/>
  <c r="E896"/>
  <c r="H895"/>
  <c r="G895" s="1"/>
  <c r="E895"/>
  <c r="H894"/>
  <c r="G894" s="1"/>
  <c r="E894"/>
  <c r="H893"/>
  <c r="G893" s="1"/>
  <c r="E893"/>
  <c r="H892"/>
  <c r="G892" s="1"/>
  <c r="E892"/>
  <c r="H891"/>
  <c r="G891" s="1"/>
  <c r="E891"/>
  <c r="H890"/>
  <c r="G890" s="1"/>
  <c r="E890"/>
  <c r="H889"/>
  <c r="G889" s="1"/>
  <c r="E889"/>
  <c r="H888"/>
  <c r="G888" s="1"/>
  <c r="E888"/>
  <c r="H887"/>
  <c r="G887" s="1"/>
  <c r="E887"/>
  <c r="H886"/>
  <c r="G886" s="1"/>
  <c r="E886"/>
  <c r="H885"/>
  <c r="G885" s="1"/>
  <c r="E885"/>
  <c r="H884"/>
  <c r="G884" s="1"/>
  <c r="E884"/>
  <c r="H883"/>
  <c r="G883" s="1"/>
  <c r="E883"/>
  <c r="H882"/>
  <c r="G882" s="1"/>
  <c r="E882"/>
  <c r="H881"/>
  <c r="G881" s="1"/>
  <c r="E881"/>
  <c r="H880"/>
  <c r="G880"/>
  <c r="E880"/>
  <c r="H879"/>
  <c r="G879" s="1"/>
  <c r="E879"/>
  <c r="H878"/>
  <c r="G878" s="1"/>
  <c r="E878"/>
  <c r="H877"/>
  <c r="G877" s="1"/>
  <c r="E877"/>
  <c r="H876"/>
  <c r="G876" s="1"/>
  <c r="E876"/>
  <c r="H875"/>
  <c r="G875" s="1"/>
  <c r="E875"/>
  <c r="H874"/>
  <c r="G874" s="1"/>
  <c r="E874"/>
  <c r="H873"/>
  <c r="G873" s="1"/>
  <c r="E873"/>
  <c r="H872"/>
  <c r="G872" s="1"/>
  <c r="E872"/>
  <c r="F871"/>
  <c r="D871"/>
  <c r="H870"/>
  <c r="G870" s="1"/>
  <c r="E870"/>
  <c r="H869"/>
  <c r="G869" s="1"/>
  <c r="E869"/>
  <c r="H868"/>
  <c r="G868" s="1"/>
  <c r="E868"/>
  <c r="H867"/>
  <c r="G867" s="1"/>
  <c r="E867"/>
  <c r="H866"/>
  <c r="G866" s="1"/>
  <c r="E866"/>
  <c r="H865"/>
  <c r="G865" s="1"/>
  <c r="E865"/>
  <c r="H864"/>
  <c r="G864" s="1"/>
  <c r="E864"/>
  <c r="H863"/>
  <c r="G863" s="1"/>
  <c r="E863"/>
  <c r="H862"/>
  <c r="G862" s="1"/>
  <c r="E862"/>
  <c r="H861"/>
  <c r="G861" s="1"/>
  <c r="E861"/>
  <c r="H860"/>
  <c r="G860" s="1"/>
  <c r="E860"/>
  <c r="H859"/>
  <c r="G859" s="1"/>
  <c r="E859"/>
  <c r="H858"/>
  <c r="G858" s="1"/>
  <c r="E858"/>
  <c r="H857"/>
  <c r="G857" s="1"/>
  <c r="E857"/>
  <c r="H856"/>
  <c r="G856" s="1"/>
  <c r="E856"/>
  <c r="H855"/>
  <c r="G855" s="1"/>
  <c r="E855"/>
  <c r="H854"/>
  <c r="G854" s="1"/>
  <c r="E854"/>
  <c r="H853"/>
  <c r="G853" s="1"/>
  <c r="E853"/>
  <c r="H852"/>
  <c r="G852" s="1"/>
  <c r="E852"/>
  <c r="H851"/>
  <c r="G851" s="1"/>
  <c r="E851"/>
  <c r="H850"/>
  <c r="G850" s="1"/>
  <c r="E850"/>
  <c r="H849"/>
  <c r="G849" s="1"/>
  <c r="E849"/>
  <c r="H848"/>
  <c r="G848" s="1"/>
  <c r="E848"/>
  <c r="H847"/>
  <c r="G847" s="1"/>
  <c r="E847"/>
  <c r="H846"/>
  <c r="G846" s="1"/>
  <c r="E846"/>
  <c r="H845"/>
  <c r="G845" s="1"/>
  <c r="E845"/>
  <c r="H844"/>
  <c r="G844" s="1"/>
  <c r="E844"/>
  <c r="F843"/>
  <c r="D843"/>
  <c r="H842"/>
  <c r="G842" s="1"/>
  <c r="E842"/>
  <c r="H841"/>
  <c r="G841" s="1"/>
  <c r="E841"/>
  <c r="H840"/>
  <c r="G840" s="1"/>
  <c r="E840"/>
  <c r="H839"/>
  <c r="G839" s="1"/>
  <c r="E839"/>
  <c r="H838"/>
  <c r="G838" s="1"/>
  <c r="E838"/>
  <c r="H837"/>
  <c r="G837" s="1"/>
  <c r="E837"/>
  <c r="H836"/>
  <c r="G836" s="1"/>
  <c r="E836"/>
  <c r="H835"/>
  <c r="G835" s="1"/>
  <c r="E835"/>
  <c r="H834"/>
  <c r="G834" s="1"/>
  <c r="E834"/>
  <c r="H833"/>
  <c r="G833" s="1"/>
  <c r="E833"/>
  <c r="H832"/>
  <c r="G832" s="1"/>
  <c r="E832"/>
  <c r="H831"/>
  <c r="G831" s="1"/>
  <c r="E831"/>
  <c r="H830"/>
  <c r="G830" s="1"/>
  <c r="E830"/>
  <c r="H829"/>
  <c r="G829" s="1"/>
  <c r="E829"/>
  <c r="H828"/>
  <c r="G828" s="1"/>
  <c r="E828"/>
  <c r="H827"/>
  <c r="G827" s="1"/>
  <c r="E827"/>
  <c r="H826"/>
  <c r="G826" s="1"/>
  <c r="E826"/>
  <c r="H825"/>
  <c r="G825" s="1"/>
  <c r="E825"/>
  <c r="H824"/>
  <c r="G824" s="1"/>
  <c r="E824"/>
  <c r="H823"/>
  <c r="G823" s="1"/>
  <c r="E823"/>
  <c r="H822"/>
  <c r="G822" s="1"/>
  <c r="E822"/>
  <c r="H821"/>
  <c r="G821" s="1"/>
  <c r="E821"/>
  <c r="H820"/>
  <c r="G820" s="1"/>
  <c r="E820"/>
  <c r="H819"/>
  <c r="G819" s="1"/>
  <c r="E819"/>
  <c r="H818"/>
  <c r="G818" s="1"/>
  <c r="E818"/>
  <c r="F817"/>
  <c r="D817"/>
  <c r="H815"/>
  <c r="G815" s="1"/>
  <c r="E815"/>
  <c r="F814"/>
  <c r="D814"/>
  <c r="E814"/>
  <c r="H813"/>
  <c r="G813" s="1"/>
  <c r="E813"/>
  <c r="F812"/>
  <c r="D812"/>
  <c r="H811"/>
  <c r="G811" s="1"/>
  <c r="E811"/>
  <c r="F810"/>
  <c r="D810"/>
  <c r="H809"/>
  <c r="G809" s="1"/>
  <c r="E809"/>
  <c r="H808"/>
  <c r="G808" s="1"/>
  <c r="E808"/>
  <c r="F807"/>
  <c r="D807"/>
  <c r="H806"/>
  <c r="G806" s="1"/>
  <c r="E806"/>
  <c r="F805"/>
  <c r="D805"/>
  <c r="H804"/>
  <c r="G804" s="1"/>
  <c r="E804"/>
  <c r="H803"/>
  <c r="G803" s="1"/>
  <c r="E803"/>
  <c r="H802"/>
  <c r="G802" s="1"/>
  <c r="E802"/>
  <c r="H801"/>
  <c r="G801" s="1"/>
  <c r="E801"/>
  <c r="H800"/>
  <c r="G800"/>
  <c r="E800"/>
  <c r="H799"/>
  <c r="G799" s="1"/>
  <c r="E799"/>
  <c r="H798"/>
  <c r="G798" s="1"/>
  <c r="E798"/>
  <c r="H797"/>
  <c r="G797" s="1"/>
  <c r="E797"/>
  <c r="H796"/>
  <c r="G796" s="1"/>
  <c r="E796"/>
  <c r="H795"/>
  <c r="G795" s="1"/>
  <c r="E795"/>
  <c r="H794"/>
  <c r="G794" s="1"/>
  <c r="E794"/>
  <c r="F793"/>
  <c r="D793"/>
  <c r="H791"/>
  <c r="G791" s="1"/>
  <c r="E791"/>
  <c r="F790"/>
  <c r="D790"/>
  <c r="H789"/>
  <c r="G789" s="1"/>
  <c r="E789"/>
  <c r="F788"/>
  <c r="D788"/>
  <c r="H787"/>
  <c r="G787" s="1"/>
  <c r="E787"/>
  <c r="F786"/>
  <c r="D786"/>
  <c r="H785"/>
  <c r="G785" s="1"/>
  <c r="E785"/>
  <c r="H784"/>
  <c r="G784" s="1"/>
  <c r="E784"/>
  <c r="H783"/>
  <c r="G783"/>
  <c r="E783"/>
  <c r="H782"/>
  <c r="G782" s="1"/>
  <c r="E782"/>
  <c r="H781"/>
  <c r="G781" s="1"/>
  <c r="E781"/>
  <c r="F780"/>
  <c r="D780"/>
  <c r="E780"/>
  <c r="H779"/>
  <c r="G779" s="1"/>
  <c r="E779"/>
  <c r="F778"/>
  <c r="D778"/>
  <c r="H778" s="1"/>
  <c r="G778" s="1"/>
  <c r="H777"/>
  <c r="G777" s="1"/>
  <c r="E777"/>
  <c r="H776"/>
  <c r="G776" s="1"/>
  <c r="E776"/>
  <c r="H775"/>
  <c r="G775" s="1"/>
  <c r="E775"/>
  <c r="H774"/>
  <c r="G774" s="1"/>
  <c r="E774"/>
  <c r="H773"/>
  <c r="G773"/>
  <c r="E773"/>
  <c r="F772"/>
  <c r="D772"/>
  <c r="H771"/>
  <c r="G771" s="1"/>
  <c r="E771"/>
  <c r="H770"/>
  <c r="G770" s="1"/>
  <c r="E770"/>
  <c r="H769"/>
  <c r="G769"/>
  <c r="E769"/>
  <c r="H768"/>
  <c r="G768" s="1"/>
  <c r="E768"/>
  <c r="H767"/>
  <c r="G767" s="1"/>
  <c r="E767"/>
  <c r="F766"/>
  <c r="D766"/>
  <c r="H765"/>
  <c r="G765" s="1"/>
  <c r="E765"/>
  <c r="H764"/>
  <c r="G764" s="1"/>
  <c r="E764"/>
  <c r="H763"/>
  <c r="G763" s="1"/>
  <c r="E763"/>
  <c r="H762"/>
  <c r="G762" s="1"/>
  <c r="E762"/>
  <c r="H761"/>
  <c r="G761" s="1"/>
  <c r="E761"/>
  <c r="H760"/>
  <c r="G760" s="1"/>
  <c r="E760"/>
  <c r="H759"/>
  <c r="G759" s="1"/>
  <c r="E759"/>
  <c r="H758"/>
  <c r="G758" s="1"/>
  <c r="E758"/>
  <c r="F757"/>
  <c r="D757"/>
  <c r="H756"/>
  <c r="G756" s="1"/>
  <c r="E756"/>
  <c r="H755"/>
  <c r="G755"/>
  <c r="E755"/>
  <c r="H754"/>
  <c r="G754" s="1"/>
  <c r="E754"/>
  <c r="F753"/>
  <c r="D753"/>
  <c r="E753" s="1"/>
  <c r="H752"/>
  <c r="G752" s="1"/>
  <c r="E752"/>
  <c r="H751"/>
  <c r="G751" s="1"/>
  <c r="E751"/>
  <c r="H750"/>
  <c r="G750" s="1"/>
  <c r="E750"/>
  <c r="H749"/>
  <c r="G749" s="1"/>
  <c r="E749"/>
  <c r="H748"/>
  <c r="G748" s="1"/>
  <c r="E748"/>
  <c r="H747"/>
  <c r="G747" s="1"/>
  <c r="E747"/>
  <c r="H746"/>
  <c r="G746" s="1"/>
  <c r="E746"/>
  <c r="H745"/>
  <c r="G745" s="1"/>
  <c r="E745"/>
  <c r="F744"/>
  <c r="D744"/>
  <c r="H744" s="1"/>
  <c r="G744" s="1"/>
  <c r="H742"/>
  <c r="G742" s="1"/>
  <c r="E742"/>
  <c r="F741"/>
  <c r="D741"/>
  <c r="H740"/>
  <c r="G740"/>
  <c r="E740"/>
  <c r="H739"/>
  <c r="G739" s="1"/>
  <c r="E739"/>
  <c r="F738"/>
  <c r="D738"/>
  <c r="H737"/>
  <c r="G737" s="1"/>
  <c r="E737"/>
  <c r="H736"/>
  <c r="G736" s="1"/>
  <c r="E736"/>
  <c r="H735"/>
  <c r="G735" s="1"/>
  <c r="E735"/>
  <c r="F734"/>
  <c r="D734"/>
  <c r="H733"/>
  <c r="G733" s="1"/>
  <c r="E733"/>
  <c r="H732"/>
  <c r="G732" s="1"/>
  <c r="E732"/>
  <c r="H731"/>
  <c r="G731" s="1"/>
  <c r="E731"/>
  <c r="H730"/>
  <c r="G730" s="1"/>
  <c r="E730"/>
  <c r="H729"/>
  <c r="G729" s="1"/>
  <c r="E729"/>
  <c r="F728"/>
  <c r="D728"/>
  <c r="E728"/>
  <c r="H727"/>
  <c r="G727" s="1"/>
  <c r="E727"/>
  <c r="H726"/>
  <c r="G726" s="1"/>
  <c r="E726"/>
  <c r="H725"/>
  <c r="G725" s="1"/>
  <c r="E725"/>
  <c r="H724"/>
  <c r="G724" s="1"/>
  <c r="E724"/>
  <c r="F723"/>
  <c r="D723"/>
  <c r="H722"/>
  <c r="G722" s="1"/>
  <c r="E722"/>
  <c r="H721"/>
  <c r="G721" s="1"/>
  <c r="E721"/>
  <c r="H720"/>
  <c r="G720" s="1"/>
  <c r="E720"/>
  <c r="H719"/>
  <c r="G719" s="1"/>
  <c r="E719"/>
  <c r="H718"/>
  <c r="G718" s="1"/>
  <c r="E718"/>
  <c r="H717"/>
  <c r="G717" s="1"/>
  <c r="E717"/>
  <c r="H716"/>
  <c r="G716" s="1"/>
  <c r="E716"/>
  <c r="H715"/>
  <c r="G715" s="1"/>
  <c r="E715"/>
  <c r="H714"/>
  <c r="G714" s="1"/>
  <c r="E714"/>
  <c r="F713"/>
  <c r="D713"/>
  <c r="H712"/>
  <c r="G712" s="1"/>
  <c r="E712"/>
  <c r="H711"/>
  <c r="G711" s="1"/>
  <c r="E711"/>
  <c r="H710"/>
  <c r="G710" s="1"/>
  <c r="E710"/>
  <c r="F709"/>
  <c r="D709"/>
  <c r="H708"/>
  <c r="G708" s="1"/>
  <c r="E708"/>
  <c r="H707"/>
  <c r="G707" s="1"/>
  <c r="E707"/>
  <c r="F706"/>
  <c r="D706"/>
  <c r="H705"/>
  <c r="G705" s="1"/>
  <c r="E705"/>
  <c r="H704"/>
  <c r="G704" s="1"/>
  <c r="E704"/>
  <c r="H703"/>
  <c r="G703" s="1"/>
  <c r="E703"/>
  <c r="H702"/>
  <c r="G702" s="1"/>
  <c r="E702"/>
  <c r="H701"/>
  <c r="G701" s="1"/>
  <c r="E701"/>
  <c r="H700"/>
  <c r="G700" s="1"/>
  <c r="E700"/>
  <c r="H699"/>
  <c r="G699" s="1"/>
  <c r="E699"/>
  <c r="H698"/>
  <c r="G698" s="1"/>
  <c r="E698"/>
  <c r="H697"/>
  <c r="G697" s="1"/>
  <c r="E697"/>
  <c r="H696"/>
  <c r="G696" s="1"/>
  <c r="E696"/>
  <c r="H695"/>
  <c r="G695" s="1"/>
  <c r="E695"/>
  <c r="F694"/>
  <c r="D694"/>
  <c r="H693"/>
  <c r="G693" s="1"/>
  <c r="E693"/>
  <c r="H692"/>
  <c r="G692" s="1"/>
  <c r="E692"/>
  <c r="H691"/>
  <c r="G691" s="1"/>
  <c r="E691"/>
  <c r="F690"/>
  <c r="D690"/>
  <c r="H689"/>
  <c r="G689" s="1"/>
  <c r="E689"/>
  <c r="H688"/>
  <c r="G688" s="1"/>
  <c r="E688"/>
  <c r="H687"/>
  <c r="G687" s="1"/>
  <c r="E687"/>
  <c r="H686"/>
  <c r="G686" s="1"/>
  <c r="E686"/>
  <c r="H685"/>
  <c r="G685" s="1"/>
  <c r="E685"/>
  <c r="H684"/>
  <c r="G684" s="1"/>
  <c r="E684"/>
  <c r="H683"/>
  <c r="G683" s="1"/>
  <c r="E683"/>
  <c r="H682"/>
  <c r="G682" s="1"/>
  <c r="E682"/>
  <c r="H681"/>
  <c r="G681" s="1"/>
  <c r="E681"/>
  <c r="H680"/>
  <c r="G680" s="1"/>
  <c r="E680"/>
  <c r="H679"/>
  <c r="G679" s="1"/>
  <c r="E679"/>
  <c r="H678"/>
  <c r="G678" s="1"/>
  <c r="E678"/>
  <c r="F677"/>
  <c r="D677"/>
  <c r="H676"/>
  <c r="G676" s="1"/>
  <c r="E676"/>
  <c r="H675"/>
  <c r="G675" s="1"/>
  <c r="E675"/>
  <c r="H674"/>
  <c r="G674" s="1"/>
  <c r="E674"/>
  <c r="H673"/>
  <c r="G673" s="1"/>
  <c r="E673"/>
  <c r="F672"/>
  <c r="D672"/>
  <c r="H670"/>
  <c r="G670" s="1"/>
  <c r="E670"/>
  <c r="F669"/>
  <c r="D669"/>
  <c r="H668"/>
  <c r="G668" s="1"/>
  <c r="E668"/>
  <c r="H667"/>
  <c r="G667" s="1"/>
  <c r="E667"/>
  <c r="H666"/>
  <c r="G666" s="1"/>
  <c r="E666"/>
  <c r="H665"/>
  <c r="G665" s="1"/>
  <c r="E665"/>
  <c r="D664"/>
  <c r="H663"/>
  <c r="G663" s="1"/>
  <c r="E663"/>
  <c r="H662"/>
  <c r="G662" s="1"/>
  <c r="E662"/>
  <c r="H661"/>
  <c r="G661" s="1"/>
  <c r="E661"/>
  <c r="F660"/>
  <c r="D660"/>
  <c r="H659"/>
  <c r="G659" s="1"/>
  <c r="E659"/>
  <c r="H658"/>
  <c r="G658" s="1"/>
  <c r="E658"/>
  <c r="F657"/>
  <c r="D657"/>
  <c r="H656"/>
  <c r="G656" s="1"/>
  <c r="E656"/>
  <c r="H655"/>
  <c r="G655" s="1"/>
  <c r="E655"/>
  <c r="F654"/>
  <c r="D654"/>
  <c r="E654" s="1"/>
  <c r="H653"/>
  <c r="G653" s="1"/>
  <c r="E653"/>
  <c r="H652"/>
  <c r="G652" s="1"/>
  <c r="E652"/>
  <c r="F651"/>
  <c r="D651"/>
  <c r="H650"/>
  <c r="G650" s="1"/>
  <c r="E650"/>
  <c r="H649"/>
  <c r="G649" s="1"/>
  <c r="E649"/>
  <c r="F648"/>
  <c r="D648"/>
  <c r="H647"/>
  <c r="G647" s="1"/>
  <c r="E647"/>
  <c r="H646"/>
  <c r="G646" s="1"/>
  <c r="E646"/>
  <c r="H645"/>
  <c r="G645" s="1"/>
  <c r="E645"/>
  <c r="H644"/>
  <c r="G644" s="1"/>
  <c r="E644"/>
  <c r="F643"/>
  <c r="D643"/>
  <c r="E643"/>
  <c r="H642"/>
  <c r="G642" s="1"/>
  <c r="E642"/>
  <c r="H641"/>
  <c r="G641" s="1"/>
  <c r="E641"/>
  <c r="H640"/>
  <c r="G640" s="1"/>
  <c r="E640"/>
  <c r="H639"/>
  <c r="G639" s="1"/>
  <c r="E639"/>
  <c r="F638"/>
  <c r="D638"/>
  <c r="E638" s="1"/>
  <c r="H637"/>
  <c r="G637" s="1"/>
  <c r="E637"/>
  <c r="H636"/>
  <c r="G636" s="1"/>
  <c r="E636"/>
  <c r="H635"/>
  <c r="G635" s="1"/>
  <c r="E635"/>
  <c r="H634"/>
  <c r="G634" s="1"/>
  <c r="E634"/>
  <c r="H633"/>
  <c r="G633" s="1"/>
  <c r="E633"/>
  <c r="H632"/>
  <c r="G632" s="1"/>
  <c r="E632"/>
  <c r="H631"/>
  <c r="G631" s="1"/>
  <c r="E631"/>
  <c r="H630"/>
  <c r="G630" s="1"/>
  <c r="E630"/>
  <c r="F629"/>
  <c r="D629"/>
  <c r="H629" s="1"/>
  <c r="G629" s="1"/>
  <c r="H628"/>
  <c r="G628" s="1"/>
  <c r="E628"/>
  <c r="H627"/>
  <c r="G627" s="1"/>
  <c r="E627"/>
  <c r="H626"/>
  <c r="G626" s="1"/>
  <c r="E626"/>
  <c r="H625"/>
  <c r="G625" s="1"/>
  <c r="E625"/>
  <c r="H624"/>
  <c r="G624" s="1"/>
  <c r="E624"/>
  <c r="H623"/>
  <c r="G623" s="1"/>
  <c r="E623"/>
  <c r="F622"/>
  <c r="D622"/>
  <c r="H621"/>
  <c r="G621" s="1"/>
  <c r="E621"/>
  <c r="H620"/>
  <c r="G620" s="1"/>
  <c r="E620"/>
  <c r="H619"/>
  <c r="G619" s="1"/>
  <c r="E619"/>
  <c r="H618"/>
  <c r="G618" s="1"/>
  <c r="E618"/>
  <c r="H617"/>
  <c r="G617" s="1"/>
  <c r="E617"/>
  <c r="F616"/>
  <c r="D616"/>
  <c r="H616" s="1"/>
  <c r="G616" s="1"/>
  <c r="H615"/>
  <c r="G615" s="1"/>
  <c r="E615"/>
  <c r="H614"/>
  <c r="G614" s="1"/>
  <c r="E614"/>
  <c r="H613"/>
  <c r="G613" s="1"/>
  <c r="E613"/>
  <c r="H612"/>
  <c r="G612" s="1"/>
  <c r="E612"/>
  <c r="H611"/>
  <c r="G611" s="1"/>
  <c r="E611"/>
  <c r="H610"/>
  <c r="G610" s="1"/>
  <c r="E610"/>
  <c r="H609"/>
  <c r="G609" s="1"/>
  <c r="E609"/>
  <c r="F608"/>
  <c r="D608"/>
  <c r="H607"/>
  <c r="G607" s="1"/>
  <c r="E607"/>
  <c r="H606"/>
  <c r="G606" s="1"/>
  <c r="E606"/>
  <c r="H605"/>
  <c r="G605" s="1"/>
  <c r="E605"/>
  <c r="H604"/>
  <c r="G604" s="1"/>
  <c r="E604"/>
  <c r="H603"/>
  <c r="G603" s="1"/>
  <c r="E603"/>
  <c r="H602"/>
  <c r="G602" s="1"/>
  <c r="E602"/>
  <c r="H601"/>
  <c r="G601" s="1"/>
  <c r="E601"/>
  <c r="H600"/>
  <c r="G600" s="1"/>
  <c r="E600"/>
  <c r="H599"/>
  <c r="G599"/>
  <c r="E599"/>
  <c r="F598"/>
  <c r="D598"/>
  <c r="H598" s="1"/>
  <c r="G598" s="1"/>
  <c r="H597"/>
  <c r="G597" s="1"/>
  <c r="E597"/>
  <c r="H596"/>
  <c r="G596" s="1"/>
  <c r="E596"/>
  <c r="H595"/>
  <c r="G595" s="1"/>
  <c r="E595"/>
  <c r="F594"/>
  <c r="D594"/>
  <c r="H593"/>
  <c r="G593" s="1"/>
  <c r="E593"/>
  <c r="H592"/>
  <c r="G592" s="1"/>
  <c r="E592"/>
  <c r="H591"/>
  <c r="G591" s="1"/>
  <c r="E591"/>
  <c r="H590"/>
  <c r="G590" s="1"/>
  <c r="E590"/>
  <c r="H589"/>
  <c r="G589" s="1"/>
  <c r="E589"/>
  <c r="H588"/>
  <c r="G588" s="1"/>
  <c r="E588"/>
  <c r="H587"/>
  <c r="G587" s="1"/>
  <c r="E587"/>
  <c r="H586"/>
  <c r="G586" s="1"/>
  <c r="E586"/>
  <c r="H585"/>
  <c r="G585" s="1"/>
  <c r="H584"/>
  <c r="G584" s="1"/>
  <c r="E584"/>
  <c r="H582"/>
  <c r="G582" s="1"/>
  <c r="E582"/>
  <c r="H581"/>
  <c r="G581" s="1"/>
  <c r="E581"/>
  <c r="H580"/>
  <c r="G580" s="1"/>
  <c r="E580"/>
  <c r="H579"/>
  <c r="G579" s="1"/>
  <c r="E579"/>
  <c r="H578"/>
  <c r="G578" s="1"/>
  <c r="E578"/>
  <c r="H577"/>
  <c r="G577" s="1"/>
  <c r="E577"/>
  <c r="H576"/>
  <c r="G576" s="1"/>
  <c r="E576"/>
  <c r="H575"/>
  <c r="G575" s="1"/>
  <c r="E575"/>
  <c r="H574"/>
  <c r="G574" s="1"/>
  <c r="E574"/>
  <c r="H573"/>
  <c r="G573" s="1"/>
  <c r="E573"/>
  <c r="F572"/>
  <c r="D572"/>
  <c r="H571"/>
  <c r="G571" s="1"/>
  <c r="E571"/>
  <c r="H570"/>
  <c r="G570" s="1"/>
  <c r="E570"/>
  <c r="H569"/>
  <c r="G569" s="1"/>
  <c r="E569"/>
  <c r="H568"/>
  <c r="G568" s="1"/>
  <c r="E568"/>
  <c r="H567"/>
  <c r="G567" s="1"/>
  <c r="E567"/>
  <c r="H566"/>
  <c r="G566" s="1"/>
  <c r="E566"/>
  <c r="H565"/>
  <c r="G565" s="1"/>
  <c r="E565"/>
  <c r="H564"/>
  <c r="G564" s="1"/>
  <c r="E564"/>
  <c r="H563"/>
  <c r="G563" s="1"/>
  <c r="E563"/>
  <c r="H562"/>
  <c r="G562" s="1"/>
  <c r="E562"/>
  <c r="H561"/>
  <c r="G561" s="1"/>
  <c r="E561"/>
  <c r="H560"/>
  <c r="G560" s="1"/>
  <c r="E560"/>
  <c r="H559"/>
  <c r="G559" s="1"/>
  <c r="E559"/>
  <c r="F558"/>
  <c r="D558"/>
  <c r="H556"/>
  <c r="G556" s="1"/>
  <c r="E556"/>
  <c r="H555"/>
  <c r="G555" s="1"/>
  <c r="E555"/>
  <c r="H554"/>
  <c r="G554" s="1"/>
  <c r="E554"/>
  <c r="F553"/>
  <c r="D553"/>
  <c r="H552"/>
  <c r="G552" s="1"/>
  <c r="E552"/>
  <c r="H551"/>
  <c r="G551" s="1"/>
  <c r="E551"/>
  <c r="H550"/>
  <c r="G550" s="1"/>
  <c r="E550"/>
  <c r="H549"/>
  <c r="G549" s="1"/>
  <c r="E549"/>
  <c r="H548"/>
  <c r="G548" s="1"/>
  <c r="E548"/>
  <c r="H547"/>
  <c r="G547" s="1"/>
  <c r="E547"/>
  <c r="H546"/>
  <c r="G546" s="1"/>
  <c r="E546"/>
  <c r="H545"/>
  <c r="G545" s="1"/>
  <c r="E545"/>
  <c r="H544"/>
  <c r="G544" s="1"/>
  <c r="E544"/>
  <c r="H543"/>
  <c r="G543" s="1"/>
  <c r="E543"/>
  <c r="F542"/>
  <c r="D542"/>
  <c r="H541"/>
  <c r="G541" s="1"/>
  <c r="E541"/>
  <c r="H540"/>
  <c r="G540" s="1"/>
  <c r="E540"/>
  <c r="H539"/>
  <c r="G539" s="1"/>
  <c r="E539"/>
  <c r="H538"/>
  <c r="G538" s="1"/>
  <c r="E538"/>
  <c r="H537"/>
  <c r="G537" s="1"/>
  <c r="E537"/>
  <c r="H536"/>
  <c r="G536" s="1"/>
  <c r="E536"/>
  <c r="H535"/>
  <c r="G535" s="1"/>
  <c r="E535"/>
  <c r="H534"/>
  <c r="G534" s="1"/>
  <c r="E534"/>
  <c r="H533"/>
  <c r="G533" s="1"/>
  <c r="E533"/>
  <c r="H532"/>
  <c r="G532" s="1"/>
  <c r="E532"/>
  <c r="F531"/>
  <c r="D531"/>
  <c r="E531"/>
  <c r="H530"/>
  <c r="G530" s="1"/>
  <c r="E530"/>
  <c r="H529"/>
  <c r="G529" s="1"/>
  <c r="E529"/>
  <c r="H528"/>
  <c r="G528" s="1"/>
  <c r="E528"/>
  <c r="H527"/>
  <c r="G527" s="1"/>
  <c r="E527"/>
  <c r="H526"/>
  <c r="G526" s="1"/>
  <c r="E526"/>
  <c r="H525"/>
  <c r="G525" s="1"/>
  <c r="E525"/>
  <c r="H524"/>
  <c r="G524" s="1"/>
  <c r="E524"/>
  <c r="F523"/>
  <c r="D523"/>
  <c r="H522"/>
  <c r="G522" s="1"/>
  <c r="E522"/>
  <c r="H521"/>
  <c r="G521" s="1"/>
  <c r="E521"/>
  <c r="H520"/>
  <c r="G520" s="1"/>
  <c r="E520"/>
  <c r="H519"/>
  <c r="G519" s="1"/>
  <c r="E519"/>
  <c r="H518"/>
  <c r="G518" s="1"/>
  <c r="E518"/>
  <c r="H517"/>
  <c r="G517" s="1"/>
  <c r="E517"/>
  <c r="H516"/>
  <c r="G516" s="1"/>
  <c r="E516"/>
  <c r="H515"/>
  <c r="G515" s="1"/>
  <c r="E515"/>
  <c r="H514"/>
  <c r="G514" s="1"/>
  <c r="E514"/>
  <c r="H513"/>
  <c r="G513" s="1"/>
  <c r="E513"/>
  <c r="H512"/>
  <c r="G512" s="1"/>
  <c r="E512"/>
  <c r="H511"/>
  <c r="G511" s="1"/>
  <c r="E511"/>
  <c r="H510"/>
  <c r="G510" s="1"/>
  <c r="E510"/>
  <c r="F509"/>
  <c r="D509"/>
  <c r="H507"/>
  <c r="G507" s="1"/>
  <c r="E507"/>
  <c r="H506"/>
  <c r="G506" s="1"/>
  <c r="E506"/>
  <c r="F505"/>
  <c r="D505"/>
  <c r="H505" s="1"/>
  <c r="G505" s="1"/>
  <c r="H504"/>
  <c r="G504" s="1"/>
  <c r="E504"/>
  <c r="H503"/>
  <c r="G503" s="1"/>
  <c r="E503"/>
  <c r="F502"/>
  <c r="D502"/>
  <c r="H501"/>
  <c r="G501" s="1"/>
  <c r="E501"/>
  <c r="H500"/>
  <c r="G500" s="1"/>
  <c r="E500"/>
  <c r="H499"/>
  <c r="G499" s="1"/>
  <c r="E499"/>
  <c r="F498"/>
  <c r="D498"/>
  <c r="H497"/>
  <c r="G497" s="1"/>
  <c r="E497"/>
  <c r="H496"/>
  <c r="G496" s="1"/>
  <c r="E496"/>
  <c r="H495"/>
  <c r="G495" s="1"/>
  <c r="E495"/>
  <c r="H494"/>
  <c r="G494" s="1"/>
  <c r="E494"/>
  <c r="H493"/>
  <c r="G493" s="1"/>
  <c r="E493"/>
  <c r="H492"/>
  <c r="G492"/>
  <c r="E492"/>
  <c r="F491"/>
  <c r="D491"/>
  <c r="E491"/>
  <c r="H490"/>
  <c r="G490" s="1"/>
  <c r="E490"/>
  <c r="H489"/>
  <c r="G489" s="1"/>
  <c r="E489"/>
  <c r="H488"/>
  <c r="G488" s="1"/>
  <c r="E488"/>
  <c r="H487"/>
  <c r="G487" s="1"/>
  <c r="E487"/>
  <c r="F486"/>
  <c r="D486"/>
  <c r="H485"/>
  <c r="G485" s="1"/>
  <c r="E485"/>
  <c r="H484"/>
  <c r="G484" s="1"/>
  <c r="E484"/>
  <c r="H483"/>
  <c r="G483" s="1"/>
  <c r="E483"/>
  <c r="H482"/>
  <c r="G482"/>
  <c r="E482"/>
  <c r="F481"/>
  <c r="D481"/>
  <c r="H480"/>
  <c r="G480" s="1"/>
  <c r="E480"/>
  <c r="H479"/>
  <c r="G479" s="1"/>
  <c r="E479"/>
  <c r="H478"/>
  <c r="G478" s="1"/>
  <c r="E478"/>
  <c r="H477"/>
  <c r="G477" s="1"/>
  <c r="E477"/>
  <c r="H476"/>
  <c r="G476" s="1"/>
  <c r="E476"/>
  <c r="F475"/>
  <c r="D475"/>
  <c r="H475" s="1"/>
  <c r="G475" s="1"/>
  <c r="H474"/>
  <c r="G474" s="1"/>
  <c r="E474"/>
  <c r="H473"/>
  <c r="G473" s="1"/>
  <c r="E473"/>
  <c r="H472"/>
  <c r="G472" s="1"/>
  <c r="E472"/>
  <c r="H471"/>
  <c r="G471" s="1"/>
  <c r="E471"/>
  <c r="H470"/>
  <c r="G470" s="1"/>
  <c r="E470"/>
  <c r="F469"/>
  <c r="D469"/>
  <c r="E469" s="1"/>
  <c r="H468"/>
  <c r="G468" s="1"/>
  <c r="E468"/>
  <c r="H467"/>
  <c r="G467" s="1"/>
  <c r="E467"/>
  <c r="H466"/>
  <c r="G466" s="1"/>
  <c r="E466"/>
  <c r="H465"/>
  <c r="G465" s="1"/>
  <c r="E465"/>
  <c r="H464"/>
  <c r="G464" s="1"/>
  <c r="E464"/>
  <c r="H463"/>
  <c r="G463"/>
  <c r="E463"/>
  <c r="H462"/>
  <c r="G462" s="1"/>
  <c r="E462"/>
  <c r="H461"/>
  <c r="G461" s="1"/>
  <c r="E461"/>
  <c r="F460"/>
  <c r="D460"/>
  <c r="H459"/>
  <c r="G459" s="1"/>
  <c r="E459"/>
  <c r="H458"/>
  <c r="G458" s="1"/>
  <c r="E458"/>
  <c r="H457"/>
  <c r="G457" s="1"/>
  <c r="E457"/>
  <c r="H456"/>
  <c r="G456" s="1"/>
  <c r="E456"/>
  <c r="F455"/>
  <c r="D455"/>
  <c r="H453"/>
  <c r="G453" s="1"/>
  <c r="E453"/>
  <c r="F452"/>
  <c r="D452"/>
  <c r="H451"/>
  <c r="G451" s="1"/>
  <c r="E451"/>
  <c r="H450"/>
  <c r="G450" s="1"/>
  <c r="E450"/>
  <c r="H449"/>
  <c r="G449" s="1"/>
  <c r="E449"/>
  <c r="H448"/>
  <c r="G448" s="1"/>
  <c r="E448"/>
  <c r="H447"/>
  <c r="G447" s="1"/>
  <c r="E447"/>
  <c r="H446"/>
  <c r="G446" s="1"/>
  <c r="E446"/>
  <c r="F445"/>
  <c r="D445"/>
  <c r="H444"/>
  <c r="G444" s="1"/>
  <c r="E444"/>
  <c r="H443"/>
  <c r="G443" s="1"/>
  <c r="E443"/>
  <c r="H442"/>
  <c r="G442" s="1"/>
  <c r="E442"/>
  <c r="H441"/>
  <c r="G441" s="1"/>
  <c r="E441"/>
  <c r="H440"/>
  <c r="G440" s="1"/>
  <c r="E440"/>
  <c r="F439"/>
  <c r="D439"/>
  <c r="H438"/>
  <c r="G438"/>
  <c r="E438"/>
  <c r="H437"/>
  <c r="G437" s="1"/>
  <c r="E437"/>
  <c r="H436"/>
  <c r="G436" s="1"/>
  <c r="E436"/>
  <c r="F435"/>
  <c r="D435"/>
  <c r="H434"/>
  <c r="G434"/>
  <c r="E434"/>
  <c r="H433"/>
  <c r="G433" s="1"/>
  <c r="E433"/>
  <c r="H432"/>
  <c r="G432" s="1"/>
  <c r="E432"/>
  <c r="F431"/>
  <c r="D431"/>
  <c r="H430"/>
  <c r="G430"/>
  <c r="E430"/>
  <c r="H429"/>
  <c r="G429" s="1"/>
  <c r="E429"/>
  <c r="H428"/>
  <c r="G428" s="1"/>
  <c r="E428"/>
  <c r="F427"/>
  <c r="D427"/>
  <c r="H426"/>
  <c r="G426" s="1"/>
  <c r="E426"/>
  <c r="H425"/>
  <c r="G425" s="1"/>
  <c r="E425"/>
  <c r="H424"/>
  <c r="G424" s="1"/>
  <c r="E424"/>
  <c r="H423"/>
  <c r="G423" s="1"/>
  <c r="E423"/>
  <c r="H422"/>
  <c r="G422" s="1"/>
  <c r="E422"/>
  <c r="F421"/>
  <c r="D421"/>
  <c r="H420"/>
  <c r="G420" s="1"/>
  <c r="E420"/>
  <c r="H419"/>
  <c r="G419" s="1"/>
  <c r="E419"/>
  <c r="H418"/>
  <c r="G418" s="1"/>
  <c r="E418"/>
  <c r="H417"/>
  <c r="G417" s="1"/>
  <c r="E417"/>
  <c r="H416"/>
  <c r="G416" s="1"/>
  <c r="E416"/>
  <c r="H415"/>
  <c r="G415"/>
  <c r="E415"/>
  <c r="F414"/>
  <c r="D414"/>
  <c r="E414"/>
  <c r="H413"/>
  <c r="G413" s="1"/>
  <c r="E413"/>
  <c r="H412"/>
  <c r="G412" s="1"/>
  <c r="E412"/>
  <c r="H411"/>
  <c r="G411" s="1"/>
  <c r="E411"/>
  <c r="H410"/>
  <c r="G410" s="1"/>
  <c r="E410"/>
  <c r="H409"/>
  <c r="G409" s="1"/>
  <c r="E409"/>
  <c r="H408"/>
  <c r="G408" s="1"/>
  <c r="E408"/>
  <c r="H407"/>
  <c r="G407" s="1"/>
  <c r="E407"/>
  <c r="H406"/>
  <c r="G406" s="1"/>
  <c r="E406"/>
  <c r="F405"/>
  <c r="D405"/>
  <c r="H404"/>
  <c r="G404" s="1"/>
  <c r="E404"/>
  <c r="H403"/>
  <c r="G403" s="1"/>
  <c r="E403"/>
  <c r="H402"/>
  <c r="G402" s="1"/>
  <c r="E402"/>
  <c r="H401"/>
  <c r="G401" s="1"/>
  <c r="E401"/>
  <c r="F400"/>
  <c r="D400"/>
  <c r="E400" s="1"/>
  <c r="H398"/>
  <c r="G398" s="1"/>
  <c r="E398"/>
  <c r="H397"/>
  <c r="G397" s="1"/>
  <c r="E397"/>
  <c r="F396"/>
  <c r="D396"/>
  <c r="H395"/>
  <c r="G395" s="1"/>
  <c r="E395"/>
  <c r="H394"/>
  <c r="G394" s="1"/>
  <c r="E394"/>
  <c r="H393"/>
  <c r="G393" s="1"/>
  <c r="E393"/>
  <c r="H392"/>
  <c r="G392" s="1"/>
  <c r="E392"/>
  <c r="H391"/>
  <c r="G391" s="1"/>
  <c r="E391"/>
  <c r="H390"/>
  <c r="G390"/>
  <c r="E390"/>
  <c r="H389"/>
  <c r="G389" s="1"/>
  <c r="E389"/>
  <c r="H388"/>
  <c r="G388" s="1"/>
  <c r="E388"/>
  <c r="F387"/>
  <c r="D387"/>
  <c r="E387" s="1"/>
  <c r="H386"/>
  <c r="G386" s="1"/>
  <c r="E386"/>
  <c r="H385"/>
  <c r="G385" s="1"/>
  <c r="E385"/>
  <c r="H384"/>
  <c r="G384"/>
  <c r="E384"/>
  <c r="H383"/>
  <c r="G383" s="1"/>
  <c r="E383"/>
  <c r="H382"/>
  <c r="G382" s="1"/>
  <c r="E382"/>
  <c r="H381"/>
  <c r="G381" s="1"/>
  <c r="E381"/>
  <c r="H380"/>
  <c r="G380" s="1"/>
  <c r="E380"/>
  <c r="F379"/>
  <c r="D379"/>
  <c r="E379" s="1"/>
  <c r="H378"/>
  <c r="G378" s="1"/>
  <c r="E378"/>
  <c r="H377"/>
  <c r="G377" s="1"/>
  <c r="E377"/>
  <c r="H376"/>
  <c r="G376"/>
  <c r="E376"/>
  <c r="H375"/>
  <c r="G375" s="1"/>
  <c r="E375"/>
  <c r="H374"/>
  <c r="G374" s="1"/>
  <c r="E374"/>
  <c r="H373"/>
  <c r="G373" s="1"/>
  <c r="E373"/>
  <c r="H372"/>
  <c r="G372" s="1"/>
  <c r="E372"/>
  <c r="F371"/>
  <c r="D371"/>
  <c r="H370"/>
  <c r="G370" s="1"/>
  <c r="E370"/>
  <c r="H369"/>
  <c r="G369" s="1"/>
  <c r="E369"/>
  <c r="H368"/>
  <c r="G368" s="1"/>
  <c r="E368"/>
  <c r="H367"/>
  <c r="G367" s="1"/>
  <c r="E367"/>
  <c r="H366"/>
  <c r="G366"/>
  <c r="E366"/>
  <c r="H365"/>
  <c r="G365" s="1"/>
  <c r="E365"/>
  <c r="H364"/>
  <c r="G364" s="1"/>
  <c r="E364"/>
  <c r="H363"/>
  <c r="G363" s="1"/>
  <c r="E363"/>
  <c r="F362"/>
  <c r="D362"/>
  <c r="E362" s="1"/>
  <c r="H361"/>
  <c r="G361" s="1"/>
  <c r="E361"/>
  <c r="H360"/>
  <c r="G360" s="1"/>
  <c r="E360"/>
  <c r="H359"/>
  <c r="G359" s="1"/>
  <c r="E359"/>
  <c r="H358"/>
  <c r="G358" s="1"/>
  <c r="E358"/>
  <c r="H357"/>
  <c r="G357" s="1"/>
  <c r="E357"/>
  <c r="H356"/>
  <c r="G356"/>
  <c r="E356"/>
  <c r="H355"/>
  <c r="G355" s="1"/>
  <c r="E355"/>
  <c r="H354"/>
  <c r="G354" s="1"/>
  <c r="E354"/>
  <c r="F353"/>
  <c r="D353"/>
  <c r="H352"/>
  <c r="G352" s="1"/>
  <c r="E352"/>
  <c r="H351"/>
  <c r="G351" s="1"/>
  <c r="E351"/>
  <c r="H350"/>
  <c r="G350" s="1"/>
  <c r="E350"/>
  <c r="H349"/>
  <c r="G349" s="1"/>
  <c r="E349"/>
  <c r="H348"/>
  <c r="G348" s="1"/>
  <c r="E348"/>
  <c r="H347"/>
  <c r="G347" s="1"/>
  <c r="E347"/>
  <c r="H346"/>
  <c r="G346" s="1"/>
  <c r="E346"/>
  <c r="H345"/>
  <c r="G345" s="1"/>
  <c r="E345"/>
  <c r="H344"/>
  <c r="G344" s="1"/>
  <c r="E344"/>
  <c r="H343"/>
  <c r="G343" s="1"/>
  <c r="E343"/>
  <c r="H342"/>
  <c r="G342" s="1"/>
  <c r="E342"/>
  <c r="H341"/>
  <c r="G341" s="1"/>
  <c r="E341"/>
  <c r="H340"/>
  <c r="G340" s="1"/>
  <c r="E340"/>
  <c r="F339"/>
  <c r="D339"/>
  <c r="H338"/>
  <c r="G338" s="1"/>
  <c r="E338"/>
  <c r="H337"/>
  <c r="G337" s="1"/>
  <c r="E337"/>
  <c r="H336"/>
  <c r="G336" s="1"/>
  <c r="E336"/>
  <c r="H335"/>
  <c r="G335" s="1"/>
  <c r="E335"/>
  <c r="H334"/>
  <c r="G334" s="1"/>
  <c r="E334"/>
  <c r="H333"/>
  <c r="G333" s="1"/>
  <c r="E333"/>
  <c r="H332"/>
  <c r="G332" s="1"/>
  <c r="E332"/>
  <c r="H331"/>
  <c r="G331" s="1"/>
  <c r="E331"/>
  <c r="F330"/>
  <c r="D330"/>
  <c r="H329"/>
  <c r="G329" s="1"/>
  <c r="E329"/>
  <c r="H328"/>
  <c r="G328" s="1"/>
  <c r="E328"/>
  <c r="H327"/>
  <c r="G327" s="1"/>
  <c r="E327"/>
  <c r="H326"/>
  <c r="G326" s="1"/>
  <c r="E326"/>
  <c r="H325"/>
  <c r="G325" s="1"/>
  <c r="E325"/>
  <c r="H324"/>
  <c r="G324" s="1"/>
  <c r="E324"/>
  <c r="H323"/>
  <c r="G323" s="1"/>
  <c r="E323"/>
  <c r="H322"/>
  <c r="G322" s="1"/>
  <c r="E322"/>
  <c r="H321"/>
  <c r="G321" s="1"/>
  <c r="E321"/>
  <c r="H320"/>
  <c r="G320" s="1"/>
  <c r="E320"/>
  <c r="H319"/>
  <c r="G319" s="1"/>
  <c r="E319"/>
  <c r="F318"/>
  <c r="D318"/>
  <c r="H317"/>
  <c r="G317" s="1"/>
  <c r="E317"/>
  <c r="H316"/>
  <c r="G316" s="1"/>
  <c r="E316"/>
  <c r="H315"/>
  <c r="G315"/>
  <c r="E315"/>
  <c r="H314"/>
  <c r="G314" s="1"/>
  <c r="E314"/>
  <c r="H313"/>
  <c r="G313" s="1"/>
  <c r="E313"/>
  <c r="H312"/>
  <c r="G312" s="1"/>
  <c r="E312"/>
  <c r="F311"/>
  <c r="D311"/>
  <c r="H310"/>
  <c r="G310" s="1"/>
  <c r="E310"/>
  <c r="H309"/>
  <c r="G309" s="1"/>
  <c r="E309"/>
  <c r="H308"/>
  <c r="G308" s="1"/>
  <c r="E308"/>
  <c r="H307"/>
  <c r="G307" s="1"/>
  <c r="E307"/>
  <c r="H306"/>
  <c r="G306" s="1"/>
  <c r="E306"/>
  <c r="H305"/>
  <c r="G305" s="1"/>
  <c r="E305"/>
  <c r="H304"/>
  <c r="G304" s="1"/>
  <c r="E304"/>
  <c r="H303"/>
  <c r="G303" s="1"/>
  <c r="E303"/>
  <c r="H302"/>
  <c r="G302" s="1"/>
  <c r="E302"/>
  <c r="H301"/>
  <c r="G301" s="1"/>
  <c r="E301"/>
  <c r="H300"/>
  <c r="G300" s="1"/>
  <c r="E300"/>
  <c r="H299"/>
  <c r="G299" s="1"/>
  <c r="E299"/>
  <c r="H298"/>
  <c r="G298" s="1"/>
  <c r="E298"/>
  <c r="H297"/>
  <c r="G297" s="1"/>
  <c r="E297"/>
  <c r="H296"/>
  <c r="G296" s="1"/>
  <c r="E296"/>
  <c r="H295"/>
  <c r="G295" s="1"/>
  <c r="E295"/>
  <c r="H294"/>
  <c r="G294" s="1"/>
  <c r="E294"/>
  <c r="H293"/>
  <c r="G293" s="1"/>
  <c r="E293"/>
  <c r="H292"/>
  <c r="G292" s="1"/>
  <c r="E292"/>
  <c r="H291"/>
  <c r="G291" s="1"/>
  <c r="E291"/>
  <c r="H290"/>
  <c r="G290" s="1"/>
  <c r="E290"/>
  <c r="F289"/>
  <c r="D289"/>
  <c r="D278" s="1"/>
  <c r="G10" i="1" s="1"/>
  <c r="H288" i="3"/>
  <c r="G288" s="1"/>
  <c r="E288"/>
  <c r="H287"/>
  <c r="G287" s="1"/>
  <c r="E287"/>
  <c r="H286"/>
  <c r="G286" s="1"/>
  <c r="E286"/>
  <c r="H285"/>
  <c r="G285" s="1"/>
  <c r="E285"/>
  <c r="H284"/>
  <c r="G284" s="1"/>
  <c r="E284"/>
  <c r="H283"/>
  <c r="G283" s="1"/>
  <c r="E283"/>
  <c r="H282"/>
  <c r="G282" s="1"/>
  <c r="E282"/>
  <c r="H281"/>
  <c r="G281" s="1"/>
  <c r="E281"/>
  <c r="H280"/>
  <c r="G280" s="1"/>
  <c r="E280"/>
  <c r="F279"/>
  <c r="D279"/>
  <c r="H277"/>
  <c r="G277" s="1"/>
  <c r="E277"/>
  <c r="F276"/>
  <c r="D276"/>
  <c r="E276"/>
  <c r="H275"/>
  <c r="G275" s="1"/>
  <c r="E275"/>
  <c r="H274"/>
  <c r="G274" s="1"/>
  <c r="E274"/>
  <c r="H273"/>
  <c r="G273" s="1"/>
  <c r="E273"/>
  <c r="H272"/>
  <c r="G272" s="1"/>
  <c r="E272"/>
  <c r="H271"/>
  <c r="G271" s="1"/>
  <c r="E271"/>
  <c r="H270"/>
  <c r="G270"/>
  <c r="E270"/>
  <c r="H269"/>
  <c r="G269" s="1"/>
  <c r="E269"/>
  <c r="H268"/>
  <c r="G268" s="1"/>
  <c r="E268"/>
  <c r="F267"/>
  <c r="D267"/>
  <c r="E267"/>
  <c r="H266"/>
  <c r="G266" s="1"/>
  <c r="E266"/>
  <c r="F265"/>
  <c r="D265"/>
  <c r="E265" s="1"/>
  <c r="H264"/>
  <c r="G264" s="1"/>
  <c r="E264"/>
  <c r="F263"/>
  <c r="D263"/>
  <c r="H262"/>
  <c r="G262" s="1"/>
  <c r="E262"/>
  <c r="F261"/>
  <c r="D261"/>
  <c r="H259"/>
  <c r="G259" s="1"/>
  <c r="E259"/>
  <c r="H258"/>
  <c r="G258" s="1"/>
  <c r="E258"/>
  <c r="F257"/>
  <c r="D257"/>
  <c r="H256"/>
  <c r="G256" s="1"/>
  <c r="E256"/>
  <c r="H255"/>
  <c r="G255" s="1"/>
  <c r="E255"/>
  <c r="H254"/>
  <c r="G254" s="1"/>
  <c r="E254"/>
  <c r="H253"/>
  <c r="G253" s="1"/>
  <c r="E253"/>
  <c r="H252"/>
  <c r="G252" s="1"/>
  <c r="E252"/>
  <c r="F251"/>
  <c r="D251"/>
  <c r="H251" s="1"/>
  <c r="G251" s="1"/>
  <c r="H250"/>
  <c r="G250" s="1"/>
  <c r="E250"/>
  <c r="H249"/>
  <c r="G249" s="1"/>
  <c r="E249"/>
  <c r="H248"/>
  <c r="G248" s="1"/>
  <c r="E248"/>
  <c r="H247"/>
  <c r="G247"/>
  <c r="E247"/>
  <c r="H246"/>
  <c r="G246" s="1"/>
  <c r="E246"/>
  <c r="F245"/>
  <c r="D245"/>
  <c r="H244"/>
  <c r="G244" s="1"/>
  <c r="E244"/>
  <c r="H243"/>
  <c r="G243" s="1"/>
  <c r="E243"/>
  <c r="H242"/>
  <c r="G242" s="1"/>
  <c r="E242"/>
  <c r="H241"/>
  <c r="G241" s="1"/>
  <c r="E241"/>
  <c r="H240"/>
  <c r="G240" s="1"/>
  <c r="E240"/>
  <c r="F239"/>
  <c r="D239"/>
  <c r="H238"/>
  <c r="G238" s="1"/>
  <c r="E238"/>
  <c r="H237"/>
  <c r="G237" s="1"/>
  <c r="E237"/>
  <c r="H236"/>
  <c r="G236" s="1"/>
  <c r="E236"/>
  <c r="H235"/>
  <c r="G235" s="1"/>
  <c r="E235"/>
  <c r="H234"/>
  <c r="G234" s="1"/>
  <c r="E234"/>
  <c r="F233"/>
  <c r="D233"/>
  <c r="H232"/>
  <c r="G232" s="1"/>
  <c r="E232"/>
  <c r="H231"/>
  <c r="G231" s="1"/>
  <c r="E231"/>
  <c r="H230"/>
  <c r="G230" s="1"/>
  <c r="E230"/>
  <c r="H229"/>
  <c r="G229" s="1"/>
  <c r="E229"/>
  <c r="H228"/>
  <c r="G228" s="1"/>
  <c r="E228"/>
  <c r="F227"/>
  <c r="D227"/>
  <c r="H226"/>
  <c r="G226" s="1"/>
  <c r="E226"/>
  <c r="H225"/>
  <c r="G225" s="1"/>
  <c r="E225"/>
  <c r="H224"/>
  <c r="G224" s="1"/>
  <c r="E224"/>
  <c r="H223"/>
  <c r="G223" s="1"/>
  <c r="E223"/>
  <c r="H222"/>
  <c r="G222" s="1"/>
  <c r="E222"/>
  <c r="H221"/>
  <c r="G221" s="1"/>
  <c r="E221"/>
  <c r="F220"/>
  <c r="H220" s="1"/>
  <c r="G220" s="1"/>
  <c r="D220"/>
  <c r="H219"/>
  <c r="G219" s="1"/>
  <c r="E219"/>
  <c r="H218"/>
  <c r="G218" s="1"/>
  <c r="E218"/>
  <c r="H217"/>
  <c r="G217" s="1"/>
  <c r="E217"/>
  <c r="H216"/>
  <c r="G216" s="1"/>
  <c r="E216"/>
  <c r="H215"/>
  <c r="G215" s="1"/>
  <c r="E215"/>
  <c r="H214"/>
  <c r="G214" s="1"/>
  <c r="E214"/>
  <c r="H213"/>
  <c r="G213" s="1"/>
  <c r="E213"/>
  <c r="F212"/>
  <c r="D212"/>
  <c r="H211"/>
  <c r="G211" s="1"/>
  <c r="E211"/>
  <c r="H210"/>
  <c r="G210" s="1"/>
  <c r="E210"/>
  <c r="H209"/>
  <c r="G209" s="1"/>
  <c r="E209"/>
  <c r="H208"/>
  <c r="G208" s="1"/>
  <c r="E208"/>
  <c r="H207"/>
  <c r="G207" s="1"/>
  <c r="E207"/>
  <c r="H206"/>
  <c r="G206" s="1"/>
  <c r="E206"/>
  <c r="F205"/>
  <c r="D205"/>
  <c r="H204"/>
  <c r="G204" s="1"/>
  <c r="E204"/>
  <c r="H203"/>
  <c r="G203" s="1"/>
  <c r="E203"/>
  <c r="H202"/>
  <c r="G202" s="1"/>
  <c r="E202"/>
  <c r="H201"/>
  <c r="G201" s="1"/>
  <c r="E201"/>
  <c r="H200"/>
  <c r="G200" s="1"/>
  <c r="E200"/>
  <c r="F199"/>
  <c r="D199"/>
  <c r="E199"/>
  <c r="H198"/>
  <c r="G198" s="1"/>
  <c r="E198"/>
  <c r="H197"/>
  <c r="G197" s="1"/>
  <c r="E197"/>
  <c r="H196"/>
  <c r="G196" s="1"/>
  <c r="E196"/>
  <c r="H195"/>
  <c r="G195"/>
  <c r="E195"/>
  <c r="H194"/>
  <c r="G194" s="1"/>
  <c r="E194"/>
  <c r="H193"/>
  <c r="G193" s="1"/>
  <c r="E193"/>
  <c r="H192"/>
  <c r="G192" s="1"/>
  <c r="E192"/>
  <c r="H191"/>
  <c r="G191" s="1"/>
  <c r="E191"/>
  <c r="F190"/>
  <c r="D190"/>
  <c r="H189"/>
  <c r="G189" s="1"/>
  <c r="E189"/>
  <c r="H188"/>
  <c r="G188" s="1"/>
  <c r="E188"/>
  <c r="H187"/>
  <c r="G187"/>
  <c r="E187"/>
  <c r="H186"/>
  <c r="G186" s="1"/>
  <c r="E186"/>
  <c r="H185"/>
  <c r="G185" s="1"/>
  <c r="E185"/>
  <c r="H184"/>
  <c r="G184" s="1"/>
  <c r="E184"/>
  <c r="F183"/>
  <c r="D183"/>
  <c r="H182"/>
  <c r="G182" s="1"/>
  <c r="E182"/>
  <c r="H181"/>
  <c r="G181"/>
  <c r="E181"/>
  <c r="H180"/>
  <c r="G180" s="1"/>
  <c r="E180"/>
  <c r="H179"/>
  <c r="G179" s="1"/>
  <c r="E179"/>
  <c r="H178"/>
  <c r="G178" s="1"/>
  <c r="E178"/>
  <c r="H177"/>
  <c r="G177" s="1"/>
  <c r="E177"/>
  <c r="F176"/>
  <c r="D176"/>
  <c r="H175"/>
  <c r="G175" s="1"/>
  <c r="E175"/>
  <c r="H174"/>
  <c r="G174" s="1"/>
  <c r="E174"/>
  <c r="H173"/>
  <c r="G173" s="1"/>
  <c r="E173"/>
  <c r="H172"/>
  <c r="G172" s="1"/>
  <c r="E172"/>
  <c r="H171"/>
  <c r="G171" s="1"/>
  <c r="E171"/>
  <c r="H170"/>
  <c r="G170" s="1"/>
  <c r="E170"/>
  <c r="H169"/>
  <c r="G169" s="1"/>
  <c r="E169"/>
  <c r="H168"/>
  <c r="G168" s="1"/>
  <c r="E168"/>
  <c r="H167"/>
  <c r="G167" s="1"/>
  <c r="E167"/>
  <c r="H166"/>
  <c r="G166" s="1"/>
  <c r="E166"/>
  <c r="H165"/>
  <c r="G165" s="1"/>
  <c r="E165"/>
  <c r="H164"/>
  <c r="G164" s="1"/>
  <c r="E164"/>
  <c r="F163"/>
  <c r="D163"/>
  <c r="H162"/>
  <c r="G162" s="1"/>
  <c r="E162"/>
  <c r="H161"/>
  <c r="G161" s="1"/>
  <c r="E161"/>
  <c r="H160"/>
  <c r="G160" s="1"/>
  <c r="E160"/>
  <c r="H159"/>
  <c r="G159" s="1"/>
  <c r="E159"/>
  <c r="H158"/>
  <c r="G158" s="1"/>
  <c r="E158"/>
  <c r="H157"/>
  <c r="G157" s="1"/>
  <c r="E157"/>
  <c r="H156"/>
  <c r="G156" s="1"/>
  <c r="E156"/>
  <c r="H155"/>
  <c r="G155" s="1"/>
  <c r="E155"/>
  <c r="H154"/>
  <c r="G154" s="1"/>
  <c r="E154"/>
  <c r="F153"/>
  <c r="D153"/>
  <c r="H152"/>
  <c r="G152" s="1"/>
  <c r="E152"/>
  <c r="H151"/>
  <c r="G151" s="1"/>
  <c r="E151"/>
  <c r="H150"/>
  <c r="G150" s="1"/>
  <c r="E150"/>
  <c r="H149"/>
  <c r="G149" s="1"/>
  <c r="E149"/>
  <c r="H148"/>
  <c r="G148" s="1"/>
  <c r="E148"/>
  <c r="H147"/>
  <c r="G147" s="1"/>
  <c r="E147"/>
  <c r="H146"/>
  <c r="G146" s="1"/>
  <c r="E146"/>
  <c r="H145"/>
  <c r="G145"/>
  <c r="E145"/>
  <c r="H144"/>
  <c r="G144" s="1"/>
  <c r="E144"/>
  <c r="H143"/>
  <c r="G143" s="1"/>
  <c r="E143"/>
  <c r="H142"/>
  <c r="G142" s="1"/>
  <c r="E142"/>
  <c r="F141"/>
  <c r="D141"/>
  <c r="H140"/>
  <c r="G140" s="1"/>
  <c r="E140"/>
  <c r="H139"/>
  <c r="G139" s="1"/>
  <c r="E139"/>
  <c r="H138"/>
  <c r="G138" s="1"/>
  <c r="E138"/>
  <c r="H137"/>
  <c r="G137" s="1"/>
  <c r="E137"/>
  <c r="H136"/>
  <c r="G136" s="1"/>
  <c r="E136"/>
  <c r="H135"/>
  <c r="G135" s="1"/>
  <c r="E135"/>
  <c r="H134"/>
  <c r="G134" s="1"/>
  <c r="E134"/>
  <c r="H133"/>
  <c r="G133" s="1"/>
  <c r="E133"/>
  <c r="H132"/>
  <c r="G132" s="1"/>
  <c r="E132"/>
  <c r="H131"/>
  <c r="G131" s="1"/>
  <c r="E131"/>
  <c r="F130"/>
  <c r="D130"/>
  <c r="H129"/>
  <c r="G129" s="1"/>
  <c r="E129"/>
  <c r="H128"/>
  <c r="G128" s="1"/>
  <c r="E128"/>
  <c r="H127"/>
  <c r="G127" s="1"/>
  <c r="E127"/>
  <c r="H126"/>
  <c r="G126" s="1"/>
  <c r="E126"/>
  <c r="H125"/>
  <c r="G125" s="1"/>
  <c r="E125"/>
  <c r="H124"/>
  <c r="G124" s="1"/>
  <c r="E124"/>
  <c r="H123"/>
  <c r="G123" s="1"/>
  <c r="E123"/>
  <c r="H122"/>
  <c r="G122" s="1"/>
  <c r="E122"/>
  <c r="F121"/>
  <c r="D121"/>
  <c r="H120"/>
  <c r="G120" s="1"/>
  <c r="E120"/>
  <c r="H119"/>
  <c r="G119" s="1"/>
  <c r="E119"/>
  <c r="H118"/>
  <c r="G118" s="1"/>
  <c r="E118"/>
  <c r="H117"/>
  <c r="G117"/>
  <c r="E117"/>
  <c r="H116"/>
  <c r="G116" s="1"/>
  <c r="E116"/>
  <c r="H115"/>
  <c r="G115" s="1"/>
  <c r="E115"/>
  <c r="H114"/>
  <c r="G114" s="1"/>
  <c r="E114"/>
  <c r="H113"/>
  <c r="G113" s="1"/>
  <c r="E113"/>
  <c r="H112"/>
  <c r="G112" s="1"/>
  <c r="E112"/>
  <c r="H111"/>
  <c r="G111" s="1"/>
  <c r="E111"/>
  <c r="H110"/>
  <c r="G110" s="1"/>
  <c r="E110"/>
  <c r="H109"/>
  <c r="G109" s="1"/>
  <c r="E109"/>
  <c r="H108"/>
  <c r="G108"/>
  <c r="E108"/>
  <c r="H107"/>
  <c r="G107" s="1"/>
  <c r="E107"/>
  <c r="F106"/>
  <c r="D106"/>
  <c r="H105"/>
  <c r="G105" s="1"/>
  <c r="E105"/>
  <c r="H104"/>
  <c r="G104" s="1"/>
  <c r="E104"/>
  <c r="H103"/>
  <c r="G103" s="1"/>
  <c r="E103"/>
  <c r="H102"/>
  <c r="G102"/>
  <c r="E102"/>
  <c r="H101"/>
  <c r="G101" s="1"/>
  <c r="E101"/>
  <c r="H100"/>
  <c r="G100" s="1"/>
  <c r="E100"/>
  <c r="H99"/>
  <c r="G99" s="1"/>
  <c r="E99"/>
  <c r="H98"/>
  <c r="G98" s="1"/>
  <c r="E98"/>
  <c r="H97"/>
  <c r="G97" s="1"/>
  <c r="E97"/>
  <c r="F96"/>
  <c r="D96"/>
  <c r="H96" s="1"/>
  <c r="G96" s="1"/>
  <c r="H95"/>
  <c r="G95" s="1"/>
  <c r="E95"/>
  <c r="H94"/>
  <c r="G94" s="1"/>
  <c r="E94"/>
  <c r="H93"/>
  <c r="G93" s="1"/>
  <c r="E93"/>
  <c r="H92"/>
  <c r="G92" s="1"/>
  <c r="E92"/>
  <c r="H91"/>
  <c r="G91" s="1"/>
  <c r="E91"/>
  <c r="H90"/>
  <c r="G90" s="1"/>
  <c r="E90"/>
  <c r="H89"/>
  <c r="G89" s="1"/>
  <c r="E89"/>
  <c r="H88"/>
  <c r="G88" s="1"/>
  <c r="E88"/>
  <c r="F87"/>
  <c r="D87"/>
  <c r="H86"/>
  <c r="G86" s="1"/>
  <c r="E86"/>
  <c r="H85"/>
  <c r="G85" s="1"/>
  <c r="E85"/>
  <c r="H84"/>
  <c r="G84" s="1"/>
  <c r="E84"/>
  <c r="H83"/>
  <c r="G83" s="1"/>
  <c r="E83"/>
  <c r="H82"/>
  <c r="G82" s="1"/>
  <c r="E82"/>
  <c r="H81"/>
  <c r="G81" s="1"/>
  <c r="E81"/>
  <c r="H80"/>
  <c r="G80" s="1"/>
  <c r="E80"/>
  <c r="H79"/>
  <c r="G79"/>
  <c r="E79"/>
  <c r="H78"/>
  <c r="G78" s="1"/>
  <c r="E78"/>
  <c r="H77"/>
  <c r="G77" s="1"/>
  <c r="E77"/>
  <c r="H76"/>
  <c r="G76"/>
  <c r="E76"/>
  <c r="F75"/>
  <c r="D75"/>
  <c r="H74"/>
  <c r="G74" s="1"/>
  <c r="E74"/>
  <c r="H73"/>
  <c r="G73" s="1"/>
  <c r="E73"/>
  <c r="H72"/>
  <c r="G72" s="1"/>
  <c r="E72"/>
  <c r="H71"/>
  <c r="G71" s="1"/>
  <c r="E71"/>
  <c r="H70"/>
  <c r="G70" s="1"/>
  <c r="E70"/>
  <c r="H69"/>
  <c r="G69" s="1"/>
  <c r="E69"/>
  <c r="H68"/>
  <c r="G68" s="1"/>
  <c r="E68"/>
  <c r="H67"/>
  <c r="G67" s="1"/>
  <c r="E67"/>
  <c r="H66"/>
  <c r="G66" s="1"/>
  <c r="E66"/>
  <c r="H65"/>
  <c r="G65" s="1"/>
  <c r="E65"/>
  <c r="F64"/>
  <c r="D64"/>
  <c r="H63"/>
  <c r="G63" s="1"/>
  <c r="E63"/>
  <c r="H62"/>
  <c r="G62" s="1"/>
  <c r="E62"/>
  <c r="H61"/>
  <c r="G61" s="1"/>
  <c r="E61"/>
  <c r="H60"/>
  <c r="G60" s="1"/>
  <c r="E60"/>
  <c r="H59"/>
  <c r="G59" s="1"/>
  <c r="E59"/>
  <c r="H58"/>
  <c r="G58" s="1"/>
  <c r="E58"/>
  <c r="H57"/>
  <c r="G57" s="1"/>
  <c r="E57"/>
  <c r="H56"/>
  <c r="G56" s="1"/>
  <c r="E56"/>
  <c r="H55"/>
  <c r="G55" s="1"/>
  <c r="E55"/>
  <c r="H54"/>
  <c r="G54" s="1"/>
  <c r="E54"/>
  <c r="F53"/>
  <c r="D53"/>
  <c r="H52"/>
  <c r="G52" s="1"/>
  <c r="E52"/>
  <c r="H51"/>
  <c r="G51" s="1"/>
  <c r="E51"/>
  <c r="H50"/>
  <c r="G50" s="1"/>
  <c r="E50"/>
  <c r="H49"/>
  <c r="G49" s="1"/>
  <c r="E49"/>
  <c r="H48"/>
  <c r="G48" s="1"/>
  <c r="E48"/>
  <c r="H47"/>
  <c r="G47" s="1"/>
  <c r="E47"/>
  <c r="H46"/>
  <c r="G46" s="1"/>
  <c r="E46"/>
  <c r="H45"/>
  <c r="E45"/>
  <c r="H44"/>
  <c r="G44" s="1"/>
  <c r="E44"/>
  <c r="H43"/>
  <c r="G43" s="1"/>
  <c r="E43"/>
  <c r="H42"/>
  <c r="G42" s="1"/>
  <c r="E42"/>
  <c r="F41"/>
  <c r="D41"/>
  <c r="H40"/>
  <c r="G40" s="1"/>
  <c r="E40"/>
  <c r="H39"/>
  <c r="G39" s="1"/>
  <c r="E39"/>
  <c r="H38"/>
  <c r="G38" s="1"/>
  <c r="E38"/>
  <c r="H37"/>
  <c r="G37" s="1"/>
  <c r="E37"/>
  <c r="H36"/>
  <c r="G36" s="1"/>
  <c r="E36"/>
  <c r="H35"/>
  <c r="G35" s="1"/>
  <c r="E35"/>
  <c r="H34"/>
  <c r="G34" s="1"/>
  <c r="E34"/>
  <c r="H33"/>
  <c r="G33" s="1"/>
  <c r="E33"/>
  <c r="H32"/>
  <c r="G32" s="1"/>
  <c r="E32"/>
  <c r="H31"/>
  <c r="G31" s="1"/>
  <c r="E31"/>
  <c r="H30"/>
  <c r="G30" s="1"/>
  <c r="E30"/>
  <c r="F29"/>
  <c r="D29"/>
  <c r="H28"/>
  <c r="G28" s="1"/>
  <c r="E28"/>
  <c r="H27"/>
  <c r="G27" s="1"/>
  <c r="E27"/>
  <c r="H26"/>
  <c r="G26" s="1"/>
  <c r="E26"/>
  <c r="H25"/>
  <c r="G25" s="1"/>
  <c r="E25"/>
  <c r="H24"/>
  <c r="G24" s="1"/>
  <c r="E24"/>
  <c r="H23"/>
  <c r="G23"/>
  <c r="E23"/>
  <c r="H22"/>
  <c r="G22" s="1"/>
  <c r="E22"/>
  <c r="H21"/>
  <c r="G21" s="1"/>
  <c r="E21"/>
  <c r="F20"/>
  <c r="D20"/>
  <c r="H19"/>
  <c r="G19" s="1"/>
  <c r="E19"/>
  <c r="H18"/>
  <c r="G18" s="1"/>
  <c r="E18"/>
  <c r="H17"/>
  <c r="G17" s="1"/>
  <c r="E17"/>
  <c r="H16"/>
  <c r="G16" s="1"/>
  <c r="E16"/>
  <c r="H15"/>
  <c r="G15" s="1"/>
  <c r="E15"/>
  <c r="H14"/>
  <c r="G14" s="1"/>
  <c r="E14"/>
  <c r="H13"/>
  <c r="G13" s="1"/>
  <c r="E13"/>
  <c r="H12"/>
  <c r="G12" s="1"/>
  <c r="E12"/>
  <c r="H11"/>
  <c r="G11" s="1"/>
  <c r="E11"/>
  <c r="H10"/>
  <c r="G10" s="1"/>
  <c r="E10"/>
  <c r="H9"/>
  <c r="G9" s="1"/>
  <c r="E9"/>
  <c r="F8"/>
  <c r="D8"/>
  <c r="E8" s="1"/>
  <c r="D49" i="2"/>
  <c r="G48"/>
  <c r="F48" s="1"/>
  <c r="D36" i="1" s="1"/>
  <c r="D48" i="2"/>
  <c r="G47"/>
  <c r="F47" s="1"/>
  <c r="D35" i="1" s="1"/>
  <c r="D47" i="2"/>
  <c r="G45"/>
  <c r="F45" s="1"/>
  <c r="D45"/>
  <c r="G44"/>
  <c r="F44" s="1"/>
  <c r="D44"/>
  <c r="G43"/>
  <c r="F43" s="1"/>
  <c r="D43"/>
  <c r="G42"/>
  <c r="F42" s="1"/>
  <c r="D42"/>
  <c r="G41"/>
  <c r="F41" s="1"/>
  <c r="D41"/>
  <c r="G40"/>
  <c r="F40" s="1"/>
  <c r="D40"/>
  <c r="G39"/>
  <c r="F39" s="1"/>
  <c r="D39"/>
  <c r="G38"/>
  <c r="F38" s="1"/>
  <c r="D38"/>
  <c r="G37"/>
  <c r="F37" s="1"/>
  <c r="D37"/>
  <c r="E36"/>
  <c r="C36"/>
  <c r="C33" i="1" s="1"/>
  <c r="B36" i="2"/>
  <c r="B33" i="1" s="1"/>
  <c r="G35" i="2"/>
  <c r="F35" s="1"/>
  <c r="D35"/>
  <c r="G34"/>
  <c r="F34" s="1"/>
  <c r="D34"/>
  <c r="G33"/>
  <c r="F33" s="1"/>
  <c r="D33"/>
  <c r="G32"/>
  <c r="F32" s="1"/>
  <c r="D32"/>
  <c r="E31"/>
  <c r="C31"/>
  <c r="C32" i="1" s="1"/>
  <c r="B31" i="2"/>
  <c r="B32" i="1" s="1"/>
  <c r="G29" i="2"/>
  <c r="F29" s="1"/>
  <c r="D30" i="1" s="1"/>
  <c r="D29" i="2"/>
  <c r="G28"/>
  <c r="F28" s="1"/>
  <c r="D29" i="1" s="1"/>
  <c r="D28" i="2"/>
  <c r="G27"/>
  <c r="F27" s="1"/>
  <c r="D28" i="1" s="1"/>
  <c r="D27" i="2"/>
  <c r="G26"/>
  <c r="F26" s="1"/>
  <c r="D27" i="1" s="1"/>
  <c r="G25" i="2"/>
  <c r="F25" s="1"/>
  <c r="D26" i="1" s="1"/>
  <c r="G24" i="2"/>
  <c r="F24" s="1"/>
  <c r="D25" i="1" s="1"/>
  <c r="G23" i="2"/>
  <c r="F23" s="1"/>
  <c r="D24" i="1" s="1"/>
  <c r="G22" i="2"/>
  <c r="F22" s="1"/>
  <c r="D23" i="1" s="1"/>
  <c r="E21" i="2"/>
  <c r="C21"/>
  <c r="C22" i="1" s="1"/>
  <c r="B21" i="2"/>
  <c r="B22" i="1" s="1"/>
  <c r="G20" i="2"/>
  <c r="F20" s="1"/>
  <c r="D21" i="1" s="1"/>
  <c r="D20" i="2"/>
  <c r="G19"/>
  <c r="F19" s="1"/>
  <c r="D20" i="1" s="1"/>
  <c r="D19" i="2"/>
  <c r="G18"/>
  <c r="F18" s="1"/>
  <c r="D19" i="1" s="1"/>
  <c r="D18" i="2"/>
  <c r="G17"/>
  <c r="F17" s="1"/>
  <c r="D18" i="1" s="1"/>
  <c r="D17" i="2"/>
  <c r="G16"/>
  <c r="F16" s="1"/>
  <c r="D17" i="1" s="1"/>
  <c r="D16" i="2"/>
  <c r="G15"/>
  <c r="F15" s="1"/>
  <c r="D16" i="1" s="1"/>
  <c r="D15" i="2"/>
  <c r="G14"/>
  <c r="F14" s="1"/>
  <c r="D15" i="1" s="1"/>
  <c r="D14" i="2"/>
  <c r="G13"/>
  <c r="F13" s="1"/>
  <c r="D14" i="1" s="1"/>
  <c r="D13" i="2"/>
  <c r="G12"/>
  <c r="F12" s="1"/>
  <c r="D13" i="1" s="1"/>
  <c r="D12" i="2"/>
  <c r="G11"/>
  <c r="F11" s="1"/>
  <c r="D12" i="1" s="1"/>
  <c r="D11" i="2"/>
  <c r="G10"/>
  <c r="F10" s="1"/>
  <c r="D11" i="1" s="1"/>
  <c r="D10" i="2"/>
  <c r="G9"/>
  <c r="F9" s="1"/>
  <c r="D10" i="1" s="1"/>
  <c r="D9" i="2"/>
  <c r="G8"/>
  <c r="F8" s="1"/>
  <c r="D9" i="1" s="1"/>
  <c r="D8" i="2"/>
  <c r="E7"/>
  <c r="C7"/>
  <c r="C8" i="1" s="1"/>
  <c r="B7" i="2"/>
  <c r="B8" i="1" s="1"/>
  <c r="D107" i="5"/>
  <c r="E585" i="3"/>
  <c r="E672"/>
  <c r="H594"/>
  <c r="G594" s="1"/>
  <c r="H622"/>
  <c r="G622" s="1"/>
  <c r="H677"/>
  <c r="G677" s="1"/>
  <c r="E709"/>
  <c r="E916"/>
  <c r="E923"/>
  <c r="E930"/>
  <c r="H772"/>
  <c r="G772"/>
  <c r="H788"/>
  <c r="G788" s="1"/>
  <c r="H793"/>
  <c r="G793" s="1"/>
  <c r="E793"/>
  <c r="E1052"/>
  <c r="D1053"/>
  <c r="G22" i="1" s="1"/>
  <c r="E1095" i="3"/>
  <c r="H972"/>
  <c r="G972" s="1"/>
  <c r="H1057"/>
  <c r="G1057" s="1"/>
  <c r="H1165"/>
  <c r="G1165" s="1"/>
  <c r="H1168"/>
  <c r="G1168" s="1"/>
  <c r="H1142"/>
  <c r="G1142" s="1"/>
  <c r="E1154"/>
  <c r="H1155"/>
  <c r="G1155" s="1"/>
  <c r="H28" i="1" s="1"/>
  <c r="G46" i="2"/>
  <c r="F46" s="1"/>
  <c r="D34" i="1" s="1"/>
  <c r="D46" i="2"/>
  <c r="G31"/>
  <c r="F31" s="1"/>
  <c r="D32" i="1" s="1"/>
  <c r="G49" i="2"/>
  <c r="F49" s="1"/>
  <c r="D37" i="1" s="1"/>
  <c r="D31" i="2"/>
  <c r="D120" i="5"/>
  <c r="C118"/>
  <c r="D118" s="1"/>
  <c r="E542" i="3"/>
  <c r="H553"/>
  <c r="G553" s="1"/>
  <c r="E788"/>
  <c r="E790"/>
  <c r="H923"/>
  <c r="G923" s="1"/>
  <c r="E1104"/>
  <c r="H311"/>
  <c r="G311" s="1"/>
  <c r="E757"/>
  <c r="H814"/>
  <c r="G814" s="1"/>
  <c r="E1054"/>
  <c r="F1056"/>
  <c r="E1113"/>
  <c r="H1128"/>
  <c r="G1128" s="1"/>
  <c r="D1163"/>
  <c r="E1163" s="1"/>
  <c r="H1006"/>
  <c r="G1006"/>
  <c r="E1020"/>
  <c r="H481"/>
  <c r="G481" s="1"/>
  <c r="E498"/>
  <c r="H531"/>
  <c r="G531" s="1"/>
  <c r="E738"/>
  <c r="D792"/>
  <c r="G17" i="1" s="1"/>
  <c r="H387" i="3"/>
  <c r="G387" s="1"/>
  <c r="H657"/>
  <c r="G657" s="1"/>
  <c r="F15" i="1"/>
  <c r="H780" i="3"/>
  <c r="G780" s="1"/>
  <c r="H899"/>
  <c r="G899" s="1"/>
  <c r="H967"/>
  <c r="G967" s="1"/>
  <c r="H1095"/>
  <c r="G1095" s="1"/>
  <c r="D1112"/>
  <c r="E1128"/>
  <c r="H1156"/>
  <c r="G1156" s="1"/>
  <c r="E734"/>
  <c r="E1159"/>
  <c r="H790"/>
  <c r="G790" s="1"/>
  <c r="E807"/>
  <c r="E810"/>
  <c r="E910"/>
  <c r="E1006"/>
  <c r="E622"/>
  <c r="E594"/>
  <c r="H669"/>
  <c r="G669" s="1"/>
  <c r="E786"/>
  <c r="E805"/>
  <c r="E723"/>
  <c r="H1113"/>
  <c r="G1113" s="1"/>
  <c r="G29" i="1"/>
  <c r="D74" i="5"/>
  <c r="G73"/>
  <c r="F73" s="1"/>
  <c r="D75"/>
  <c r="G77"/>
  <c r="F77" s="1"/>
  <c r="G80"/>
  <c r="F80" s="1"/>
  <c r="G107"/>
  <c r="F107" s="1"/>
  <c r="E1165" i="3"/>
  <c r="E972"/>
  <c r="H469"/>
  <c r="G469" s="1"/>
  <c r="H491"/>
  <c r="G491" s="1"/>
  <c r="H502"/>
  <c r="G502" s="1"/>
  <c r="H706"/>
  <c r="G706" s="1"/>
  <c r="F583"/>
  <c r="H583" s="1"/>
  <c r="G583" s="1"/>
  <c r="H257"/>
  <c r="G257" s="1"/>
  <c r="H263"/>
  <c r="G263" s="1"/>
  <c r="E439"/>
  <c r="E435"/>
  <c r="H87"/>
  <c r="G87" s="1"/>
  <c r="H435"/>
  <c r="G435" s="1"/>
  <c r="E176"/>
  <c r="H183"/>
  <c r="G183" s="1"/>
  <c r="E371"/>
  <c r="H339"/>
  <c r="G339" s="1"/>
  <c r="E455"/>
  <c r="H427"/>
  <c r="G427" s="1"/>
  <c r="F454"/>
  <c r="H163"/>
  <c r="G163" s="1"/>
  <c r="H199"/>
  <c r="G199" s="1"/>
  <c r="H267"/>
  <c r="G267" s="1"/>
  <c r="H371"/>
  <c r="G371" s="1"/>
  <c r="E1013"/>
  <c r="H121"/>
  <c r="G121" s="1"/>
  <c r="E279"/>
  <c r="D119" i="5"/>
  <c r="E183" i="3"/>
  <c r="E205"/>
  <c r="E87"/>
  <c r="E141"/>
  <c r="E330"/>
  <c r="E339"/>
  <c r="H353"/>
  <c r="G353" s="1"/>
  <c r="F25" i="1"/>
  <c r="H660" i="3"/>
  <c r="G660" s="1"/>
  <c r="E1092"/>
  <c r="H1092"/>
  <c r="G1092" s="1"/>
  <c r="E553"/>
  <c r="E190"/>
  <c r="H542"/>
  <c r="G542" s="1"/>
  <c r="H672"/>
  <c r="G672" s="1"/>
  <c r="H690"/>
  <c r="G690" s="1"/>
  <c r="F1112"/>
  <c r="H638"/>
  <c r="G638" s="1"/>
  <c r="H1054"/>
  <c r="G1054" s="1"/>
  <c r="H176"/>
  <c r="G176" s="1"/>
  <c r="E396"/>
  <c r="H486"/>
  <c r="G486" s="1"/>
  <c r="E1142"/>
  <c r="H723"/>
  <c r="G723" s="1"/>
  <c r="H957"/>
  <c r="G957" s="1"/>
  <c r="H460"/>
  <c r="G460" s="1"/>
  <c r="E475"/>
  <c r="E744"/>
  <c r="E772"/>
  <c r="E311"/>
  <c r="H20"/>
  <c r="G20" s="1"/>
  <c r="H379"/>
  <c r="G379" s="1"/>
  <c r="H421"/>
  <c r="G421" s="1"/>
  <c r="H910"/>
  <c r="G910" s="1"/>
  <c r="H983"/>
  <c r="G983" s="1"/>
  <c r="E706"/>
  <c r="H805"/>
  <c r="G805" s="1"/>
  <c r="H812"/>
  <c r="G812" s="1"/>
  <c r="G51" i="5" l="1"/>
  <c r="F51" s="1"/>
  <c r="B6"/>
  <c r="G7"/>
  <c r="F7" s="1"/>
  <c r="C30" i="2"/>
  <c r="C31" i="1" s="1"/>
  <c r="H8" i="3"/>
  <c r="G8" s="1"/>
  <c r="E1170"/>
  <c r="E1168"/>
  <c r="H1077"/>
  <c r="G1077" s="1"/>
  <c r="E812"/>
  <c r="H741"/>
  <c r="G741" s="1"/>
  <c r="E694"/>
  <c r="H694"/>
  <c r="G694" s="1"/>
  <c r="D671"/>
  <c r="G15" i="1" s="1"/>
  <c r="E677" i="3"/>
  <c r="F664"/>
  <c r="H664" s="1"/>
  <c r="G664" s="1"/>
  <c r="E664"/>
  <c r="H643"/>
  <c r="G643" s="1"/>
  <c r="E598"/>
  <c r="E558"/>
  <c r="H455"/>
  <c r="G455" s="1"/>
  <c r="H400"/>
  <c r="G400" s="1"/>
  <c r="H396"/>
  <c r="G396" s="1"/>
  <c r="E318"/>
  <c r="H289"/>
  <c r="G289" s="1"/>
  <c r="E289"/>
  <c r="F10" i="1"/>
  <c r="F260" i="3"/>
  <c r="E163"/>
  <c r="E153"/>
  <c r="E121"/>
  <c r="E977"/>
  <c r="H981"/>
  <c r="G981" s="1"/>
  <c r="F20" i="1"/>
  <c r="H1050" i="3"/>
  <c r="G1050" s="1"/>
  <c r="E106"/>
  <c r="H130"/>
  <c r="G130" s="1"/>
  <c r="H141"/>
  <c r="G141" s="1"/>
  <c r="E233"/>
  <c r="F278"/>
  <c r="H278" s="1"/>
  <c r="G278" s="1"/>
  <c r="H10" i="1" s="1"/>
  <c r="H330" i="3"/>
  <c r="G330" s="1"/>
  <c r="E353"/>
  <c r="H414"/>
  <c r="G414" s="1"/>
  <c r="E421"/>
  <c r="H523"/>
  <c r="G523" s="1"/>
  <c r="E741"/>
  <c r="H753"/>
  <c r="G753" s="1"/>
  <c r="E1050"/>
  <c r="E20"/>
  <c r="E75"/>
  <c r="E130"/>
  <c r="E261"/>
  <c r="F9" i="1"/>
  <c r="E427" i="3"/>
  <c r="H431"/>
  <c r="G431" s="1"/>
  <c r="H439"/>
  <c r="G439" s="1"/>
  <c r="E460"/>
  <c r="H498"/>
  <c r="G498" s="1"/>
  <c r="E502"/>
  <c r="H509"/>
  <c r="G509" s="1"/>
  <c r="H709"/>
  <c r="G709" s="1"/>
  <c r="H713"/>
  <c r="G713" s="1"/>
  <c r="E778"/>
  <c r="H786"/>
  <c r="G786" s="1"/>
  <c r="E967"/>
  <c r="H261"/>
  <c r="G261" s="1"/>
  <c r="F399"/>
  <c r="H190"/>
  <c r="G190" s="1"/>
  <c r="H265"/>
  <c r="G265" s="1"/>
  <c r="H807"/>
  <c r="G807" s="1"/>
  <c r="F12" i="1"/>
  <c r="E1057" i="3"/>
  <c r="H279"/>
  <c r="G279" s="1"/>
  <c r="H362"/>
  <c r="G362" s="1"/>
  <c r="H233"/>
  <c r="G233" s="1"/>
  <c r="D1056"/>
  <c r="H654"/>
  <c r="G654" s="1"/>
  <c r="E431"/>
  <c r="E53"/>
  <c r="E220"/>
  <c r="E245"/>
  <c r="E445"/>
  <c r="E629"/>
  <c r="E669"/>
  <c r="E690"/>
  <c r="E713"/>
  <c r="H930"/>
  <c r="G930" s="1"/>
  <c r="H1053"/>
  <c r="G1053" s="1"/>
  <c r="H22" i="1" s="1"/>
  <c r="E263" i="3"/>
  <c r="E983"/>
  <c r="E1053"/>
  <c r="E1112"/>
  <c r="E1077"/>
  <c r="H75"/>
  <c r="G75" s="1"/>
  <c r="H318"/>
  <c r="G318" s="1"/>
  <c r="E452"/>
  <c r="E486"/>
  <c r="H558"/>
  <c r="G558" s="1"/>
  <c r="E648"/>
  <c r="E657"/>
  <c r="H757"/>
  <c r="G757" s="1"/>
  <c r="E843"/>
  <c r="H871"/>
  <c r="G871" s="1"/>
  <c r="F933"/>
  <c r="H1037"/>
  <c r="G1037" s="1"/>
  <c r="D36" i="2"/>
  <c r="E660" i="3"/>
  <c r="E583"/>
  <c r="E505"/>
  <c r="E257"/>
  <c r="E212"/>
  <c r="G7" i="2"/>
  <c r="F7" s="1"/>
  <c r="D8" i="1" s="1"/>
  <c r="G21" i="2"/>
  <c r="F21" s="1"/>
  <c r="D22" i="1" s="1"/>
  <c r="D21" i="2"/>
  <c r="B6"/>
  <c r="B7" i="1" s="1"/>
  <c r="D7" i="2"/>
  <c r="D18" i="5"/>
  <c r="G68"/>
  <c r="F68" s="1"/>
  <c r="G91"/>
  <c r="F91" s="1"/>
  <c r="D91"/>
  <c r="D51"/>
  <c r="G18"/>
  <c r="F18" s="1"/>
  <c r="H1104" i="3"/>
  <c r="G1104" s="1"/>
  <c r="E934"/>
  <c r="H934"/>
  <c r="G934" s="1"/>
  <c r="D816"/>
  <c r="G18" i="1" s="1"/>
  <c r="E871" i="3"/>
  <c r="H843"/>
  <c r="G843" s="1"/>
  <c r="E817"/>
  <c r="H817"/>
  <c r="G817" s="1"/>
  <c r="H810"/>
  <c r="G810" s="1"/>
  <c r="D743"/>
  <c r="G16" i="1" s="1"/>
  <c r="H738" i="3"/>
  <c r="G738" s="1"/>
  <c r="H734"/>
  <c r="G734" s="1"/>
  <c r="E651"/>
  <c r="H651"/>
  <c r="G651" s="1"/>
  <c r="H648"/>
  <c r="G648" s="1"/>
  <c r="E616"/>
  <c r="D557"/>
  <c r="G14" i="1" s="1"/>
  <c r="H608" i="3"/>
  <c r="G608" s="1"/>
  <c r="H572"/>
  <c r="G572" s="1"/>
  <c r="E572"/>
  <c r="D508"/>
  <c r="G13" i="1" s="1"/>
  <c r="E509" i="3"/>
  <c r="H445"/>
  <c r="G445" s="1"/>
  <c r="H405"/>
  <c r="G405" s="1"/>
  <c r="H227"/>
  <c r="G227" s="1"/>
  <c r="E227"/>
  <c r="H212"/>
  <c r="G212" s="1"/>
  <c r="H64"/>
  <c r="G64" s="1"/>
  <c r="E29"/>
  <c r="H29"/>
  <c r="G29" s="1"/>
  <c r="E6" i="5"/>
  <c r="F1094" i="3"/>
  <c r="F1026"/>
  <c r="F980"/>
  <c r="F792"/>
  <c r="H792" s="1"/>
  <c r="G792" s="1"/>
  <c r="H17" i="1" s="1"/>
  <c r="G31"/>
  <c r="H1167" i="3"/>
  <c r="G1167" s="1"/>
  <c r="H31" i="1" s="1"/>
  <c r="H1163" i="3"/>
  <c r="G1163" s="1"/>
  <c r="E1155"/>
  <c r="F28" i="1"/>
  <c r="E1156" i="3"/>
  <c r="H1151"/>
  <c r="G1151" s="1"/>
  <c r="H27" i="1" s="1"/>
  <c r="G27"/>
  <c r="E1151" i="3"/>
  <c r="H1153"/>
  <c r="G1153" s="1"/>
  <c r="E1153"/>
  <c r="G25" i="1"/>
  <c r="H1112" i="3"/>
  <c r="G1112" s="1"/>
  <c r="H25" i="1" s="1"/>
  <c r="H1108" i="3"/>
  <c r="G1108" s="1"/>
  <c r="E1108"/>
  <c r="D1094"/>
  <c r="H1044"/>
  <c r="G1044" s="1"/>
  <c r="E1037"/>
  <c r="H1027"/>
  <c r="G1027" s="1"/>
  <c r="D1026"/>
  <c r="E1026" s="1"/>
  <c r="E1027"/>
  <c r="H997"/>
  <c r="G997" s="1"/>
  <c r="E997"/>
  <c r="D980"/>
  <c r="E981"/>
  <c r="H977"/>
  <c r="G977" s="1"/>
  <c r="H933"/>
  <c r="G933" s="1"/>
  <c r="H19" i="1" s="1"/>
  <c r="H916" i="3"/>
  <c r="G916" s="1"/>
  <c r="F816"/>
  <c r="F18" i="1"/>
  <c r="F17"/>
  <c r="H766" i="3"/>
  <c r="G766" s="1"/>
  <c r="E766"/>
  <c r="F743"/>
  <c r="F16" i="1"/>
  <c r="F671" i="3"/>
  <c r="H671" s="1"/>
  <c r="G671" s="1"/>
  <c r="H15" i="1" s="1"/>
  <c r="H728" i="3"/>
  <c r="G728" s="1"/>
  <c r="E671"/>
  <c r="F14" i="1"/>
  <c r="E608" i="3"/>
  <c r="F557"/>
  <c r="F508"/>
  <c r="E523"/>
  <c r="D454"/>
  <c r="E481"/>
  <c r="D399"/>
  <c r="G11" i="1" s="1"/>
  <c r="H452" i="3"/>
  <c r="G452" s="1"/>
  <c r="F11" i="1"/>
  <c r="H239" i="3"/>
  <c r="G239" s="1"/>
  <c r="E405"/>
  <c r="H276"/>
  <c r="G276" s="1"/>
  <c r="E239"/>
  <c r="H205"/>
  <c r="G205" s="1"/>
  <c r="D68" i="5"/>
  <c r="C6"/>
  <c r="D7"/>
  <c r="E30" i="2"/>
  <c r="G30" s="1"/>
  <c r="F30" s="1"/>
  <c r="D31" i="1" s="1"/>
  <c r="E251" i="3"/>
  <c r="H106"/>
  <c r="G106" s="1"/>
  <c r="H245"/>
  <c r="G245" s="1"/>
  <c r="D260"/>
  <c r="F21" i="1"/>
  <c r="F22"/>
  <c r="F27"/>
  <c r="E1167" i="3"/>
  <c r="D1161"/>
  <c r="E96"/>
  <c r="H153"/>
  <c r="G153" s="1"/>
  <c r="E118" i="5"/>
  <c r="G118" s="1"/>
  <c r="F118" s="1"/>
  <c r="G119"/>
  <c r="F119" s="1"/>
  <c r="G120"/>
  <c r="F120" s="1"/>
  <c r="F7" i="3"/>
  <c r="F8" i="1"/>
  <c r="E64" i="3"/>
  <c r="H53"/>
  <c r="G53" s="1"/>
  <c r="H41"/>
  <c r="G41" s="1"/>
  <c r="E41"/>
  <c r="D7"/>
  <c r="G36" i="2"/>
  <c r="F36" s="1"/>
  <c r="D33" i="1" s="1"/>
  <c r="B30" i="2"/>
  <c r="E6"/>
  <c r="C6"/>
  <c r="D6" i="5" l="1"/>
  <c r="H1094" i="3"/>
  <c r="G1094" s="1"/>
  <c r="H24" i="1" s="1"/>
  <c r="E278" i="3"/>
  <c r="G23" i="1"/>
  <c r="H1056" i="3"/>
  <c r="G1056" s="1"/>
  <c r="H23" i="1" s="1"/>
  <c r="E1056" i="3"/>
  <c r="B50" i="2"/>
  <c r="B1173" i="3" s="1"/>
  <c r="E50" i="2"/>
  <c r="H816" i="3"/>
  <c r="G816" s="1"/>
  <c r="H18" i="1" s="1"/>
  <c r="H743" i="3"/>
  <c r="G743" s="1"/>
  <c r="H16" i="1" s="1"/>
  <c r="H557" i="3"/>
  <c r="G557" s="1"/>
  <c r="H14" i="1" s="1"/>
  <c r="H508" i="3"/>
  <c r="G508" s="1"/>
  <c r="H13" i="1" s="1"/>
  <c r="E508" i="3"/>
  <c r="H399"/>
  <c r="G399" s="1"/>
  <c r="H11" i="1" s="1"/>
  <c r="G24"/>
  <c r="E1094" i="3"/>
  <c r="H1026"/>
  <c r="G1026" s="1"/>
  <c r="H21" i="1" s="1"/>
  <c r="G21"/>
  <c r="G20"/>
  <c r="H980" i="3"/>
  <c r="G980" s="1"/>
  <c r="H20" i="1" s="1"/>
  <c r="E980" i="3"/>
  <c r="F19" i="1"/>
  <c r="E933" i="3"/>
  <c r="E816"/>
  <c r="E792"/>
  <c r="E743"/>
  <c r="E557"/>
  <c r="F6"/>
  <c r="F13" i="1"/>
  <c r="G12"/>
  <c r="E454" i="3"/>
  <c r="H454"/>
  <c r="G454" s="1"/>
  <c r="H12" i="1" s="1"/>
  <c r="E399" i="3"/>
  <c r="G6" i="5"/>
  <c r="F6" s="1"/>
  <c r="G30" i="1"/>
  <c r="E1161" i="3"/>
  <c r="H1161"/>
  <c r="G1161" s="1"/>
  <c r="H30" i="1" s="1"/>
  <c r="E260" i="3"/>
  <c r="G9" i="1"/>
  <c r="H260" i="3"/>
  <c r="G260" s="1"/>
  <c r="H9" i="1" s="1"/>
  <c r="E7" i="3"/>
  <c r="F7" i="1"/>
  <c r="F38" s="1"/>
  <c r="D6" i="3"/>
  <c r="G7" i="1" s="1"/>
  <c r="G8"/>
  <c r="H7" i="3"/>
  <c r="G7" s="1"/>
  <c r="H8" i="1" s="1"/>
  <c r="B31"/>
  <c r="B38" s="1"/>
  <c r="D30" i="2"/>
  <c r="G6"/>
  <c r="F6" s="1"/>
  <c r="D7" i="1" s="1"/>
  <c r="C50" i="2"/>
  <c r="D1173" i="3" s="1"/>
  <c r="C7" i="1"/>
  <c r="C38" s="1"/>
  <c r="D6" i="2"/>
  <c r="F1173" i="3" l="1"/>
  <c r="E123" i="5" s="1"/>
  <c r="G117"/>
  <c r="F117" s="1"/>
  <c r="D117"/>
  <c r="C116"/>
  <c r="E6" i="3"/>
  <c r="H6"/>
  <c r="G6" s="1"/>
  <c r="H7" i="1" s="1"/>
  <c r="F1170" i="3"/>
  <c r="H1170" s="1"/>
  <c r="G1170" s="1"/>
  <c r="H32" i="1" s="1"/>
  <c r="H1171" i="3"/>
  <c r="G1171" s="1"/>
  <c r="F50" i="2"/>
  <c r="D38" i="1" s="1"/>
  <c r="D50" i="2"/>
  <c r="D116" i="5" l="1"/>
  <c r="C115"/>
  <c r="G116"/>
  <c r="F116" s="1"/>
  <c r="G1173" i="3"/>
  <c r="H38" i="1" s="1"/>
  <c r="C123" i="5"/>
  <c r="E1173" i="3"/>
  <c r="D115" i="5" l="1"/>
  <c r="G115"/>
  <c r="F115" s="1"/>
  <c r="G33" i="1"/>
  <c r="G38" s="1"/>
  <c r="H1172" i="3"/>
  <c r="G1172" s="1"/>
  <c r="H33" i="1" s="1"/>
  <c r="E1172" i="3"/>
  <c r="C122" i="5"/>
  <c r="C121" s="1"/>
  <c r="D123"/>
  <c r="F123"/>
  <c r="G121" l="1"/>
  <c r="F121" s="1"/>
  <c r="D121"/>
  <c r="D122"/>
  <c r="G122"/>
  <c r="F122" s="1"/>
</calcChain>
</file>

<file path=xl/sharedStrings.xml><?xml version="1.0" encoding="utf-8"?>
<sst xmlns="http://schemas.openxmlformats.org/spreadsheetml/2006/main" count="1439" uniqueCount="1147">
  <si>
    <t>附件1：</t>
  </si>
  <si>
    <t>附件1-1：</t>
  </si>
  <si>
    <t>单位：万元</t>
    <phoneticPr fontId="10" type="noConversion"/>
  </si>
  <si>
    <t>其中：增值税</t>
    <phoneticPr fontId="10" type="noConversion"/>
  </si>
  <si>
    <t xml:space="preserve">      营业税</t>
  </si>
  <si>
    <t xml:space="preserve">      企业所得税</t>
  </si>
  <si>
    <t xml:space="preserve">      个人所得税</t>
  </si>
  <si>
    <t xml:space="preserve">      资源税</t>
  </si>
  <si>
    <t xml:space="preserve">      城市维护建设税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</si>
  <si>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</si>
  <si>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</si>
  <si>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</si>
  <si>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</si>
  <si>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</si>
  <si>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</si>
  <si>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</si>
  <si>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   罚没收入</t>
  </si>
  <si>
    <t>（十九）预备费</t>
    <phoneticPr fontId="10" type="noConversion"/>
  </si>
  <si>
    <t xml:space="preserve">      捐赠收入</t>
  </si>
  <si>
    <t>（二十一）债务付息支出</t>
    <phoneticPr fontId="10" type="noConversion"/>
  </si>
  <si>
    <t xml:space="preserve">      政府住房基金收入</t>
  </si>
  <si>
    <t xml:space="preserve">      其他收入</t>
  </si>
  <si>
    <t>二、转移性收入</t>
  </si>
  <si>
    <t>三、债务还本支出</t>
    <phoneticPr fontId="10" type="noConversion"/>
  </si>
  <si>
    <t>收入合计</t>
    <phoneticPr fontId="10" type="noConversion"/>
  </si>
  <si>
    <t>收入项目</t>
    <phoneticPr fontId="10" type="noConversion"/>
  </si>
  <si>
    <t>支出项目</t>
    <phoneticPr fontId="10" type="noConversion"/>
  </si>
  <si>
    <t>科目名称</t>
    <phoneticPr fontId="10" type="noConversion"/>
  </si>
  <si>
    <t>年初预算</t>
    <phoneticPr fontId="10" type="noConversion"/>
  </si>
  <si>
    <t>本年实绩</t>
    <phoneticPr fontId="10" type="noConversion"/>
  </si>
  <si>
    <t>比去年实绩增减%</t>
    <phoneticPr fontId="14" type="noConversion"/>
  </si>
  <si>
    <t>一、一般公共预算收入</t>
    <phoneticPr fontId="10" type="noConversion"/>
  </si>
  <si>
    <t>一、一般公共预算支出</t>
    <phoneticPr fontId="10" type="noConversion"/>
  </si>
  <si>
    <t>（一）税收收入</t>
    <phoneticPr fontId="10" type="noConversion"/>
  </si>
  <si>
    <t>（一）一般公共服务支出</t>
    <phoneticPr fontId="10" type="noConversion"/>
  </si>
  <si>
    <t>（二）国防支出</t>
    <phoneticPr fontId="10" type="noConversion"/>
  </si>
  <si>
    <t>（三）公共安全支出</t>
    <phoneticPr fontId="10" type="noConversion"/>
  </si>
  <si>
    <t>（四）教育支出</t>
    <phoneticPr fontId="10" type="noConversion"/>
  </si>
  <si>
    <t>（五）科学技术支出</t>
    <phoneticPr fontId="10" type="noConversion"/>
  </si>
  <si>
    <t>（六）文化体育与传媒支出</t>
    <phoneticPr fontId="10" type="noConversion"/>
  </si>
  <si>
    <t>（七）社会保障和就业支出</t>
    <phoneticPr fontId="10" type="noConversion"/>
  </si>
  <si>
    <t>（八）医疗卫生与计划生育支出</t>
    <phoneticPr fontId="10" type="noConversion"/>
  </si>
  <si>
    <t>（九）节能环保支出</t>
    <phoneticPr fontId="10" type="noConversion"/>
  </si>
  <si>
    <t>（十）城乡社区支出</t>
    <phoneticPr fontId="10" type="noConversion"/>
  </si>
  <si>
    <t>（十一）农林水支出</t>
    <phoneticPr fontId="10" type="noConversion"/>
  </si>
  <si>
    <t>（十二）交通运输支出</t>
    <phoneticPr fontId="10" type="noConversion"/>
  </si>
  <si>
    <t>（十三）资源勘探信息等支出</t>
    <phoneticPr fontId="10" type="noConversion"/>
  </si>
  <si>
    <t>（十四）商业服务业等支出</t>
    <phoneticPr fontId="10" type="noConversion"/>
  </si>
  <si>
    <t>（二）非税收入</t>
    <phoneticPr fontId="10" type="noConversion"/>
  </si>
  <si>
    <t>（十五）金融支出</t>
    <phoneticPr fontId="10" type="noConversion"/>
  </si>
  <si>
    <t>其中：专项收入</t>
    <phoneticPr fontId="10" type="noConversion"/>
  </si>
  <si>
    <t>（十六）国土海洋气象等支出</t>
    <phoneticPr fontId="10" type="noConversion"/>
  </si>
  <si>
    <t xml:space="preserve">      行政事业性收费收入</t>
    <phoneticPr fontId="10" type="noConversion"/>
  </si>
  <si>
    <t>（十七）住房保障支出</t>
    <phoneticPr fontId="10" type="noConversion"/>
  </si>
  <si>
    <t>（十八）粮油物资储备支出</t>
    <phoneticPr fontId="10" type="noConversion"/>
  </si>
  <si>
    <t xml:space="preserve">      国有资本经营收入</t>
    <phoneticPr fontId="10" type="noConversion"/>
  </si>
  <si>
    <t xml:space="preserve">      国有资源（资产）有偿使用收入</t>
    <phoneticPr fontId="10" type="noConversion"/>
  </si>
  <si>
    <t>（二十二）债务发行费用支出</t>
    <phoneticPr fontId="10" type="noConversion"/>
  </si>
  <si>
    <t>二、上解上级支出</t>
    <phoneticPr fontId="10" type="noConversion"/>
  </si>
  <si>
    <t xml:space="preserve">  返还性收入</t>
    <phoneticPr fontId="10" type="noConversion"/>
  </si>
  <si>
    <t>四、年终结转</t>
    <phoneticPr fontId="10" type="noConversion"/>
  </si>
  <si>
    <t xml:space="preserve">  一般性转移支付收入</t>
    <phoneticPr fontId="10" type="noConversion"/>
  </si>
  <si>
    <t>五、安排预算稳定调节基金</t>
    <phoneticPr fontId="10" type="noConversion"/>
  </si>
  <si>
    <t xml:space="preserve">  专项转移支付收入</t>
    <phoneticPr fontId="10" type="noConversion"/>
  </si>
  <si>
    <t>三、债务转贷收入</t>
    <phoneticPr fontId="10" type="noConversion"/>
  </si>
  <si>
    <t>四、上年结余结转</t>
    <phoneticPr fontId="10" type="noConversion"/>
  </si>
  <si>
    <t>五、调入资金</t>
    <phoneticPr fontId="10" type="noConversion"/>
  </si>
  <si>
    <t>支出合计</t>
    <phoneticPr fontId="10" type="noConversion"/>
  </si>
  <si>
    <t>附件1-2：</t>
    <phoneticPr fontId="10" type="noConversion"/>
  </si>
  <si>
    <t>单位：万元</t>
  </si>
  <si>
    <t>项          目</t>
  </si>
  <si>
    <t>年初预算</t>
    <phoneticPr fontId="10" type="noConversion"/>
  </si>
  <si>
    <t>本年实绩</t>
    <phoneticPr fontId="10" type="noConversion"/>
  </si>
  <si>
    <t>为年初预算%</t>
    <phoneticPr fontId="10" type="noConversion"/>
  </si>
  <si>
    <r>
      <t>去年</t>
    </r>
    <r>
      <rPr>
        <b/>
        <sz val="11"/>
        <rFont val="宋体"/>
        <family val="3"/>
        <charset val="134"/>
      </rPr>
      <t>实绩</t>
    </r>
  </si>
  <si>
    <t>比去年同期增减%</t>
  </si>
  <si>
    <t>比去年同期增减</t>
  </si>
  <si>
    <t>一、一般公共预算收入</t>
  </si>
  <si>
    <t>（一）税收收入</t>
  </si>
  <si>
    <t xml:space="preserve">      增值税</t>
  </si>
  <si>
    <t>（二）非税收入</t>
  </si>
  <si>
    <t xml:space="preserve">      专项收入</t>
  </si>
  <si>
    <t xml:space="preserve">      行政事业性收费收入</t>
    <phoneticPr fontId="10" type="noConversion"/>
  </si>
  <si>
    <t xml:space="preserve">      国有资本经营收入</t>
    <phoneticPr fontId="10" type="noConversion"/>
  </si>
  <si>
    <t xml:space="preserve">      国有资源（资产）有偿使用收入</t>
    <phoneticPr fontId="10" type="noConversion"/>
  </si>
  <si>
    <t>（一）返还性收入</t>
  </si>
  <si>
    <t xml:space="preserve">      增值税和消费税税收返还收入 </t>
    <phoneticPr fontId="10" type="noConversion"/>
  </si>
  <si>
    <t xml:space="preserve">      所得税基数返还收入</t>
  </si>
  <si>
    <t xml:space="preserve">      成品油价格和税费改革税收返还收入</t>
  </si>
  <si>
    <t xml:space="preserve">      其他税收返还收入</t>
  </si>
  <si>
    <t>（二）一般性转移支付收入</t>
  </si>
  <si>
    <t xml:space="preserve">      均衡性转移支付收入</t>
    <phoneticPr fontId="10" type="noConversion"/>
  </si>
  <si>
    <t xml:space="preserve">      结算补助收入</t>
    <phoneticPr fontId="10" type="noConversion"/>
  </si>
  <si>
    <t xml:space="preserve">      企业事业单位划转补助收入</t>
    <phoneticPr fontId="10" type="noConversion"/>
  </si>
  <si>
    <t xml:space="preserve">      城乡义务教育等转移支付收入</t>
    <phoneticPr fontId="10" type="noConversion"/>
  </si>
  <si>
    <t xml:space="preserve">      基本养老金转移支付收入</t>
    <phoneticPr fontId="10" type="noConversion"/>
  </si>
  <si>
    <t xml:space="preserve">      城乡居民医疗保险转移支付收入</t>
    <phoneticPr fontId="10" type="noConversion"/>
  </si>
  <si>
    <t xml:space="preserve">      农村综合改革转移支付收入</t>
    <phoneticPr fontId="10" type="noConversion"/>
  </si>
  <si>
    <t xml:space="preserve">      固定数额补助收入</t>
    <phoneticPr fontId="10" type="noConversion"/>
  </si>
  <si>
    <t xml:space="preserve">      其他一般性转移支付收入</t>
    <phoneticPr fontId="10" type="noConversion"/>
  </si>
  <si>
    <t>（三）专项转移支付收入</t>
  </si>
  <si>
    <t>三、债务转贷收入</t>
  </si>
  <si>
    <t>四、上年结余收入</t>
  </si>
  <si>
    <t>五、调入资金</t>
  </si>
  <si>
    <t>收  入  合  计</t>
  </si>
  <si>
    <t>（功能分类支出）</t>
    <phoneticPr fontId="10" type="noConversion"/>
  </si>
  <si>
    <t>本年实绩</t>
    <phoneticPr fontId="10" type="noConversion"/>
  </si>
  <si>
    <t>去年实绩</t>
  </si>
  <si>
    <t>一、一般公共预算支出</t>
  </si>
  <si>
    <t>(一)一般公共服务支出</t>
    <phoneticPr fontId="10" type="noConversion"/>
  </si>
  <si>
    <t xml:space="preserve">    人大事务</t>
    <phoneticPr fontId="10" type="noConversion"/>
  </si>
  <si>
    <t xml:space="preserve">    行政运行</t>
    <phoneticPr fontId="10" type="noConversion"/>
  </si>
  <si>
    <t xml:space="preserve">    一般行政管理事务</t>
    <phoneticPr fontId="10" type="noConversion"/>
  </si>
  <si>
    <t xml:space="preserve">    机关服务</t>
    <phoneticPr fontId="10" type="noConversion"/>
  </si>
  <si>
    <t xml:space="preserve">    人大会议</t>
    <phoneticPr fontId="10" type="noConversion"/>
  </si>
  <si>
    <t xml:space="preserve">    人大立法</t>
    <phoneticPr fontId="10" type="noConversion"/>
  </si>
  <si>
    <t xml:space="preserve">    人大监督</t>
    <phoneticPr fontId="10" type="noConversion"/>
  </si>
  <si>
    <t xml:space="preserve">    人大代表履职能力提升</t>
    <phoneticPr fontId="10" type="noConversion"/>
  </si>
  <si>
    <t xml:space="preserve">    代表工作</t>
    <phoneticPr fontId="10" type="noConversion"/>
  </si>
  <si>
    <t xml:space="preserve">    人大信访工作</t>
    <phoneticPr fontId="10" type="noConversion"/>
  </si>
  <si>
    <t xml:space="preserve">    事业运行</t>
    <phoneticPr fontId="10" type="noConversion"/>
  </si>
  <si>
    <t xml:space="preserve">    其他人大事务支出</t>
    <phoneticPr fontId="10" type="noConversion"/>
  </si>
  <si>
    <t xml:space="preserve">    政协事务</t>
    <phoneticPr fontId="10" type="noConversion"/>
  </si>
  <si>
    <t xml:space="preserve">    政协会议</t>
    <phoneticPr fontId="10" type="noConversion"/>
  </si>
  <si>
    <t xml:space="preserve">    委员视察</t>
    <phoneticPr fontId="10" type="noConversion"/>
  </si>
  <si>
    <t xml:space="preserve">    参政议政</t>
    <phoneticPr fontId="10" type="noConversion"/>
  </si>
  <si>
    <t xml:space="preserve">    其他政协事务支出</t>
    <phoneticPr fontId="10" type="noConversion"/>
  </si>
  <si>
    <t xml:space="preserve">    政府办公厅（室）及相关机构事务</t>
    <phoneticPr fontId="10" type="noConversion"/>
  </si>
  <si>
    <t xml:space="preserve">    专项服务</t>
    <phoneticPr fontId="10" type="noConversion"/>
  </si>
  <si>
    <t xml:space="preserve">    专项业务活动</t>
    <phoneticPr fontId="10" type="noConversion"/>
  </si>
  <si>
    <t xml:space="preserve">    政务公开审批</t>
    <phoneticPr fontId="10" type="noConversion"/>
  </si>
  <si>
    <t xml:space="preserve">    法制建设</t>
    <phoneticPr fontId="10" type="noConversion"/>
  </si>
  <si>
    <t xml:space="preserve">    信访事务</t>
    <phoneticPr fontId="10" type="noConversion"/>
  </si>
  <si>
    <t xml:space="preserve">    参事事务</t>
    <phoneticPr fontId="10" type="noConversion"/>
  </si>
  <si>
    <t xml:space="preserve">    事业运行</t>
    <phoneticPr fontId="10" type="noConversion"/>
  </si>
  <si>
    <t xml:space="preserve">    其他政府办公厅（室）及相关机构事务支出</t>
    <phoneticPr fontId="10" type="noConversion"/>
  </si>
  <si>
    <t xml:space="preserve">    发展与改革事务</t>
    <phoneticPr fontId="10" type="noConversion"/>
  </si>
  <si>
    <t xml:space="preserve">    行政运行</t>
    <phoneticPr fontId="10" type="noConversion"/>
  </si>
  <si>
    <t xml:space="preserve">    一般行政管理事务</t>
    <phoneticPr fontId="10" type="noConversion"/>
  </si>
  <si>
    <t xml:space="preserve">    机关服务</t>
    <phoneticPr fontId="10" type="noConversion"/>
  </si>
  <si>
    <t xml:space="preserve">    战略规划与实施</t>
    <phoneticPr fontId="10" type="noConversion"/>
  </si>
  <si>
    <t xml:space="preserve">    日常经济运行调节</t>
    <phoneticPr fontId="10" type="noConversion"/>
  </si>
  <si>
    <t xml:space="preserve">    社会事业发展规划</t>
    <phoneticPr fontId="10" type="noConversion"/>
  </si>
  <si>
    <t xml:space="preserve">    经济体制改革研究</t>
    <phoneticPr fontId="10" type="noConversion"/>
  </si>
  <si>
    <t xml:space="preserve">    物价管理</t>
    <phoneticPr fontId="10" type="noConversion"/>
  </si>
  <si>
    <t xml:space="preserve">    应对气候变化管理事务</t>
    <phoneticPr fontId="10" type="noConversion"/>
  </si>
  <si>
    <t xml:space="preserve">    其他发展与改革事务支出</t>
    <phoneticPr fontId="10" type="noConversion"/>
  </si>
  <si>
    <t xml:space="preserve">    统计信息事务</t>
    <phoneticPr fontId="10" type="noConversion"/>
  </si>
  <si>
    <t xml:space="preserve">    信息事务</t>
    <phoneticPr fontId="10" type="noConversion"/>
  </si>
  <si>
    <t xml:space="preserve">    专项统计业务</t>
    <phoneticPr fontId="10" type="noConversion"/>
  </si>
  <si>
    <t xml:space="preserve">    统计管理</t>
    <phoneticPr fontId="10" type="noConversion"/>
  </si>
  <si>
    <t xml:space="preserve">    专项普查活动</t>
    <phoneticPr fontId="10" type="noConversion"/>
  </si>
  <si>
    <t xml:space="preserve">    统计抽样调查</t>
    <phoneticPr fontId="10" type="noConversion"/>
  </si>
  <si>
    <t xml:space="preserve">    其他统计信息事务支出</t>
    <phoneticPr fontId="10" type="noConversion"/>
  </si>
  <si>
    <t xml:space="preserve">    财政事务</t>
    <phoneticPr fontId="10" type="noConversion"/>
  </si>
  <si>
    <t xml:space="preserve">    预算改革业务</t>
    <phoneticPr fontId="10" type="noConversion"/>
  </si>
  <si>
    <t xml:space="preserve">    财政国库业务</t>
    <phoneticPr fontId="10" type="noConversion"/>
  </si>
  <si>
    <t xml:space="preserve">    财政监察</t>
    <phoneticPr fontId="10" type="noConversion"/>
  </si>
  <si>
    <t xml:space="preserve">    信息化建设</t>
    <phoneticPr fontId="10" type="noConversion"/>
  </si>
  <si>
    <t xml:space="preserve">    财政委托业务支出</t>
    <phoneticPr fontId="10" type="noConversion"/>
  </si>
  <si>
    <t xml:space="preserve">    其他财政事务支出</t>
    <phoneticPr fontId="10" type="noConversion"/>
  </si>
  <si>
    <t xml:space="preserve">    税收事务</t>
    <phoneticPr fontId="10" type="noConversion"/>
  </si>
  <si>
    <t xml:space="preserve">    税务办案</t>
    <phoneticPr fontId="10" type="noConversion"/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</si>
  <si>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</si>
  <si>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</si>
  <si>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</si>
  <si>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</si>
  <si>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信息化建设</t>
  </si>
  <si>
    <t xml:space="preserve">    事业运行</t>
  </si>
  <si>
    <t xml:space="preserve">    其他税收事务支出</t>
  </si>
  <si>
    <t xml:space="preserve">    审计事务</t>
    <phoneticPr fontId="10" type="noConversion"/>
  </si>
  <si>
    <t xml:space="preserve">    行政运行</t>
  </si>
  <si>
    <t xml:space="preserve">    一般行政管理事务</t>
  </si>
  <si>
    <t xml:space="preserve">    机关服务</t>
  </si>
  <si>
    <t xml:space="preserve">    审计业务</t>
  </si>
  <si>
    <t xml:space="preserve">    审计管理</t>
  </si>
  <si>
    <t xml:space="preserve">    其他审计事务支出</t>
  </si>
  <si>
    <t xml:space="preserve">    海关事务</t>
    <phoneticPr fontId="10" type="noConversion"/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</si>
  <si>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</si>
  <si>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</si>
  <si>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</si>
  <si>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</si>
  <si>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  人力资源事务</t>
    <phoneticPr fontId="10" type="noConversion"/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</si>
  <si>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</si>
  <si>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</si>
  <si>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</si>
  <si>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</si>
  <si>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</si>
  <si>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</si>
  <si>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</si>
  <si>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</si>
  <si>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</si>
  <si>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</si>
  <si>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  纪检监察事务</t>
    <phoneticPr fontId="10" type="noConversion"/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</si>
  <si>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</si>
  <si>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</si>
  <si>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</si>
  <si>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</si>
  <si>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  商贸事务</t>
    <phoneticPr fontId="10" type="noConversion"/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</si>
  <si>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</si>
  <si>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</si>
  <si>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</si>
  <si>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</si>
  <si>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</si>
  <si>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</si>
  <si>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  知识产权事务</t>
    <phoneticPr fontId="10" type="noConversion"/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</si>
  <si>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</si>
  <si>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</si>
  <si>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</si>
  <si>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</si>
  <si>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</si>
  <si>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</si>
  <si>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</si>
  <si>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  工商行政管理事务</t>
    <phoneticPr fontId="10" type="noConversion"/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</si>
  <si>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</si>
  <si>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</si>
  <si>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</si>
  <si>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</si>
  <si>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  质量技术监督与检验检疫事务</t>
    <phoneticPr fontId="10" type="noConversion"/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</si>
  <si>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</si>
  <si>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</si>
  <si>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</si>
  <si>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</si>
  <si>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</si>
  <si>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</si>
  <si>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</si>
  <si>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  民族事务</t>
    <phoneticPr fontId="10" type="noConversion"/>
  </si>
  <si>
    <t xml:space="preserve">    民族工作专项</t>
  </si>
  <si>
    <t xml:space="preserve">    其他民族事务支出</t>
  </si>
  <si>
    <t xml:space="preserve">    宗教事务</t>
    <phoneticPr fontId="10" type="noConversion"/>
  </si>
  <si>
    <t xml:space="preserve">    宗教工作专项</t>
  </si>
  <si>
    <t xml:space="preserve">    其他宗教事务支出</t>
  </si>
  <si>
    <t xml:space="preserve">    港澳台侨事务</t>
    <phoneticPr fontId="10" type="noConversion"/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</si>
  <si>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</si>
  <si>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</si>
  <si>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</si>
  <si>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</si>
  <si>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  档案事务</t>
    <phoneticPr fontId="10" type="noConversion"/>
  </si>
  <si>
    <t xml:space="preserve">    档案馆</t>
  </si>
  <si>
    <t xml:space="preserve">    其他档案事务支出</t>
  </si>
  <si>
    <t xml:space="preserve">    民主党派及工商联事务</t>
    <phoneticPr fontId="10" type="noConversion"/>
  </si>
  <si>
    <t xml:space="preserve">    参政议政</t>
  </si>
  <si>
    <t xml:space="preserve">    其他民主党派及工商联事务支出</t>
  </si>
  <si>
    <t xml:space="preserve">    群众团体事务</t>
    <phoneticPr fontId="10" type="noConversion"/>
  </si>
  <si>
    <t xml:space="preserve">    厂务公开</t>
  </si>
  <si>
    <t xml:space="preserve">    工会疗养休养</t>
  </si>
  <si>
    <t xml:space="preserve">    其他群众团体事务支出</t>
  </si>
  <si>
    <t xml:space="preserve">    党委办公厅（室）及相关机构事务</t>
    <phoneticPr fontId="10" type="noConversion"/>
  </si>
  <si>
    <t xml:space="preserve">    专项业务</t>
  </si>
  <si>
    <t xml:space="preserve">    其他党委办公厅（室）及相关机构事务支出</t>
  </si>
  <si>
    <t xml:space="preserve">    组织事务</t>
    <phoneticPr fontId="10" type="noConversion"/>
  </si>
  <si>
    <t xml:space="preserve">    其他组织事务支出</t>
  </si>
  <si>
    <t xml:space="preserve">    宣传事务</t>
    <phoneticPr fontId="10" type="noConversion"/>
  </si>
  <si>
    <t xml:space="preserve">    其他宣传事务支出</t>
  </si>
  <si>
    <t xml:space="preserve">    统战事务</t>
    <phoneticPr fontId="10" type="noConversion"/>
  </si>
  <si>
    <t xml:space="preserve">    其他统战事务支出</t>
  </si>
  <si>
    <t xml:space="preserve">    对外联络事务</t>
    <phoneticPr fontId="10" type="noConversion"/>
  </si>
  <si>
    <t xml:space="preserve">    其他对外联络事务支出</t>
  </si>
  <si>
    <t xml:space="preserve">    其他共产党事务支出</t>
    <phoneticPr fontId="10" type="noConversion"/>
  </si>
  <si>
    <t xml:space="preserve">    其他共产党事务支出</t>
  </si>
  <si>
    <t xml:space="preserve">    其他一般公共服务支出</t>
    <phoneticPr fontId="10" type="noConversion"/>
  </si>
  <si>
    <t xml:space="preserve">    国家赔偿费用支出</t>
  </si>
  <si>
    <t xml:space="preserve">    其他一般公共服务支出</t>
  </si>
  <si>
    <t>(二)国防支出</t>
    <phoneticPr fontId="10" type="noConversion"/>
  </si>
  <si>
    <t xml:space="preserve">    现役部队</t>
    <phoneticPr fontId="10" type="noConversion"/>
  </si>
  <si>
    <t xml:space="preserve">    现役部队</t>
  </si>
  <si>
    <t xml:space="preserve">    国防科研事业</t>
    <phoneticPr fontId="10" type="noConversion"/>
  </si>
  <si>
    <t xml:space="preserve">    国防科研事业</t>
  </si>
  <si>
    <t xml:space="preserve">    专项工程</t>
    <phoneticPr fontId="10" type="noConversion"/>
  </si>
  <si>
    <t xml:space="preserve">    专项工程</t>
  </si>
  <si>
    <t xml:space="preserve">    国防动员</t>
    <phoneticPr fontId="10" type="noConversion"/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</si>
  <si>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</si>
  <si>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</si>
  <si>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</si>
  <si>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</si>
  <si>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</si>
  <si>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</si>
  <si>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</si>
  <si>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</si>
  <si>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  其他国防支出</t>
    <phoneticPr fontId="10" type="noConversion"/>
  </si>
  <si>
    <t xml:space="preserve">    其他国防支出</t>
  </si>
  <si>
    <t>(三)公共安全支出</t>
    <phoneticPr fontId="10" type="noConversion"/>
  </si>
  <si>
    <t xml:space="preserve">    武装警察</t>
    <phoneticPr fontId="10" type="noConversion"/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</si>
  <si>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</si>
  <si>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</si>
  <si>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</si>
  <si>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</si>
  <si>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</si>
  <si>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</si>
  <si>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</si>
  <si>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</si>
  <si>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</si>
  <si>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  公安</t>
    <phoneticPr fontId="10" type="noConversion"/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</si>
  <si>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</si>
  <si>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</si>
  <si>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</si>
  <si>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</si>
  <si>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</si>
  <si>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</si>
  <si>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</si>
  <si>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</si>
  <si>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</si>
  <si>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</si>
  <si>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</si>
  <si>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</si>
  <si>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</si>
  <si>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</si>
  <si>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</si>
  <si>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</si>
  <si>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  国家安全</t>
    <phoneticPr fontId="10" type="noConversion"/>
  </si>
  <si>
    <t xml:space="preserve">    安全业务</t>
  </si>
  <si>
    <t xml:space="preserve">    其他国家安全支出</t>
  </si>
  <si>
    <t xml:space="preserve">    检察</t>
    <phoneticPr fontId="10" type="noConversion"/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</si>
  <si>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</si>
  <si>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</si>
  <si>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</si>
  <si>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</si>
  <si>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</si>
  <si>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</si>
  <si>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</si>
  <si>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  法院</t>
    <phoneticPr fontId="10" type="noConversion"/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</si>
  <si>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</si>
  <si>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</si>
  <si>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</si>
  <si>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</si>
  <si>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  司法</t>
    <phoneticPr fontId="10" type="noConversion"/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</si>
  <si>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</si>
  <si>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</si>
  <si>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</si>
  <si>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</si>
  <si>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</si>
  <si>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</si>
  <si>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</si>
  <si>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</si>
  <si>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</si>
  <si>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  监狱</t>
    <phoneticPr fontId="10" type="noConversion"/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</si>
  <si>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</si>
  <si>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</si>
  <si>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</si>
  <si>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</si>
  <si>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  强制隔离戒毒</t>
    <phoneticPr fontId="10" type="noConversion"/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</si>
  <si>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</si>
  <si>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</si>
  <si>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</si>
  <si>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</si>
  <si>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  国家保密</t>
    <phoneticPr fontId="10" type="noConversion"/>
  </si>
  <si>
    <t xml:space="preserve">    保密技术</t>
  </si>
  <si>
    <t xml:space="preserve">    保密管理</t>
  </si>
  <si>
    <t xml:space="preserve">    其他国家保密支出</t>
  </si>
  <si>
    <t xml:space="preserve">    缉私警察</t>
    <phoneticPr fontId="10" type="noConversion"/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</si>
  <si>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</si>
  <si>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</si>
  <si>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</si>
  <si>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</si>
  <si>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  海警</t>
    <phoneticPr fontId="10" type="noConversion"/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</si>
  <si>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</si>
  <si>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</si>
  <si>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</si>
  <si>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</si>
  <si>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</si>
  <si>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</si>
  <si>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</si>
  <si>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  其他公共安全支出</t>
    <phoneticPr fontId="10" type="noConversion"/>
  </si>
  <si>
    <t xml:space="preserve">    其他公共安全支出</t>
  </si>
  <si>
    <t xml:space="preserve">    其他消防</t>
  </si>
  <si>
    <t>(四)教育支出</t>
    <phoneticPr fontId="10" type="noConversion"/>
  </si>
  <si>
    <t xml:space="preserve">    教育管理事务</t>
    <phoneticPr fontId="10" type="noConversion"/>
  </si>
  <si>
    <t xml:space="preserve">    其他教育管理事务支出</t>
  </si>
  <si>
    <t xml:space="preserve">    普通教育</t>
    <phoneticPr fontId="10" type="noConversion"/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</si>
  <si>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</si>
  <si>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</si>
  <si>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</si>
  <si>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</si>
  <si>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</si>
  <si>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</si>
  <si>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</si>
  <si>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</si>
  <si>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  职业教育</t>
    <phoneticPr fontId="10" type="noConversion"/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</si>
  <si>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</si>
  <si>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</si>
  <si>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</si>
  <si>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</si>
  <si>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</si>
  <si>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</si>
  <si>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  成人教育</t>
    <phoneticPr fontId="10" type="noConversion"/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</si>
  <si>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</si>
  <si>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</si>
  <si>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</si>
  <si>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</si>
  <si>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</si>
  <si>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  广播电视教育</t>
    <phoneticPr fontId="10" type="noConversion"/>
  </si>
  <si>
    <t xml:space="preserve">    广播电视学校</t>
  </si>
  <si>
    <t xml:space="preserve">    教育电视台</t>
  </si>
  <si>
    <t xml:space="preserve">    其他广播电视教育支出</t>
  </si>
  <si>
    <t xml:space="preserve">    留学教育</t>
    <phoneticPr fontId="10" type="noConversion"/>
  </si>
  <si>
    <t xml:space="preserve">    出国留学教育</t>
  </si>
  <si>
    <t xml:space="preserve">    来华留学教育</t>
  </si>
  <si>
    <t xml:space="preserve">    其他留学教育支出</t>
  </si>
  <si>
    <t xml:space="preserve">    特殊教育</t>
    <phoneticPr fontId="10" type="noConversion"/>
  </si>
  <si>
    <t xml:space="preserve">    特殊学校教育</t>
  </si>
  <si>
    <t xml:space="preserve">    工读学校教育</t>
  </si>
  <si>
    <t xml:space="preserve">    其他特殊教育支出</t>
  </si>
  <si>
    <t xml:space="preserve">    进修及培训</t>
    <phoneticPr fontId="10" type="noConversion"/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</si>
  <si>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</si>
  <si>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</si>
  <si>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</si>
  <si>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</si>
  <si>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</si>
  <si>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  教育费附加安排的支出</t>
    <phoneticPr fontId="10" type="noConversion"/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</si>
  <si>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</si>
  <si>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</si>
  <si>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</si>
  <si>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</si>
  <si>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</si>
  <si>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</si>
  <si>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  其他教育支出</t>
    <phoneticPr fontId="10" type="noConversion"/>
  </si>
  <si>
    <t xml:space="preserve">    其他教育支出</t>
  </si>
  <si>
    <t>(五)科学技术支出</t>
    <phoneticPr fontId="10" type="noConversion"/>
  </si>
  <si>
    <t xml:space="preserve">    科学技术管理事务</t>
    <phoneticPr fontId="10" type="noConversion"/>
  </si>
  <si>
    <t xml:space="preserve">    其他科学技术管理事务支出</t>
  </si>
  <si>
    <t xml:space="preserve">    基础研究</t>
    <phoneticPr fontId="10" type="noConversion"/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</si>
  <si>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</si>
  <si>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</si>
  <si>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</si>
  <si>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</si>
  <si>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</si>
  <si>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</si>
  <si>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</si>
  <si>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</si>
  <si>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应用研究</t>
    <phoneticPr fontId="10" type="noConversion"/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</si>
  <si>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</si>
  <si>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</si>
  <si>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</si>
  <si>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</si>
  <si>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  技术研究与开发</t>
    <phoneticPr fontId="10" type="noConversion"/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</si>
  <si>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</si>
  <si>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</si>
  <si>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</si>
  <si>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</si>
  <si>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  科技条件与服务</t>
    <phoneticPr fontId="10" type="noConversion"/>
  </si>
  <si>
    <t xml:space="preserve">    技术创新服务体系</t>
  </si>
  <si>
    <t xml:space="preserve">    科技条件专项</t>
  </si>
  <si>
    <t xml:space="preserve">    其他科技条件与服务支出</t>
  </si>
  <si>
    <t xml:space="preserve">    社会科学</t>
    <phoneticPr fontId="10" type="noConversion"/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</si>
  <si>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</si>
  <si>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</si>
  <si>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</si>
  <si>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</si>
  <si>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科学技术普及</t>
    <phoneticPr fontId="10" type="noConversion"/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</si>
  <si>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</si>
  <si>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</si>
  <si>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</si>
  <si>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</si>
  <si>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</si>
  <si>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  科技交流与合作</t>
    <phoneticPr fontId="10" type="noConversion"/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</si>
  <si>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</si>
  <si>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</si>
  <si>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</si>
  <si>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  科技重大项目</t>
    <phoneticPr fontId="10" type="noConversion"/>
  </si>
  <si>
    <t xml:space="preserve">    科技重大专项</t>
  </si>
  <si>
    <t xml:space="preserve">    重点研发计划</t>
  </si>
  <si>
    <t xml:space="preserve">    其他科学技术支出</t>
    <phoneticPr fontId="10" type="noConversion"/>
  </si>
  <si>
    <t xml:space="preserve">    科技奖励</t>
  </si>
  <si>
    <t xml:space="preserve">    其他科学技术支出</t>
  </si>
  <si>
    <t>(六)文化体育与传媒支出</t>
    <phoneticPr fontId="10" type="noConversion"/>
  </si>
  <si>
    <t xml:space="preserve">    文化</t>
    <phoneticPr fontId="10" type="noConversion"/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</si>
  <si>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</si>
  <si>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</si>
  <si>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</si>
  <si>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</si>
  <si>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</si>
  <si>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</si>
  <si>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</si>
  <si>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</si>
  <si>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</si>
  <si>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</si>
  <si>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  文物</t>
    <phoneticPr fontId="10" type="noConversion"/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</si>
  <si>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</si>
  <si>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</si>
  <si>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</si>
  <si>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</si>
  <si>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  体育</t>
    <phoneticPr fontId="10" type="noConversion"/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</si>
  <si>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</si>
  <si>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</si>
  <si>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</si>
  <si>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</si>
  <si>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</si>
  <si>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</si>
  <si>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</si>
  <si>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  新闻出版广播影视</t>
    <phoneticPr fontId="10" type="noConversion"/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</si>
  <si>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</si>
  <si>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</si>
  <si>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</si>
  <si>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</si>
  <si>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</si>
  <si>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</si>
  <si>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</si>
  <si>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  其他文化体育与传媒支出</t>
    <phoneticPr fontId="10" type="noConversion"/>
  </si>
  <si>
    <t xml:space="preserve">    宣传文化发展专项支出</t>
  </si>
  <si>
    <t xml:space="preserve">    文化产业发展专项支出</t>
  </si>
  <si>
    <t xml:space="preserve">    其他文化体育与传媒支出</t>
  </si>
  <si>
    <t>(七)社会保障和就业支出</t>
    <phoneticPr fontId="10" type="noConversion"/>
  </si>
  <si>
    <t xml:space="preserve">    人力资源和社会保障管理事务</t>
    <phoneticPr fontId="10" type="noConversion"/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</si>
  <si>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</si>
  <si>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</si>
  <si>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</si>
  <si>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</si>
  <si>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</si>
  <si>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</si>
  <si>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</si>
  <si>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</si>
  <si>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</si>
  <si>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  民政管理事务</t>
    <phoneticPr fontId="10" type="noConversion"/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</si>
  <si>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</si>
  <si>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</si>
  <si>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</si>
  <si>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</si>
  <si>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</si>
  <si>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</si>
  <si>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</si>
  <si>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  行政事业单位离退休</t>
    <phoneticPr fontId="10" type="noConversion"/>
  </si>
  <si>
    <t xml:space="preserve">    归口管理的行政单位离退休</t>
  </si>
  <si>
    <t xml:space="preserve">    事业单位离退休</t>
  </si>
  <si>
    <t xml:space="preserve">      教育事业单位离退休</t>
  </si>
  <si>
    <t xml:space="preserve">      其他事业单位离退休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</si>
  <si>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</si>
  <si>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</si>
  <si>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</si>
  <si>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</si>
  <si>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</si>
  <si>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</si>
  <si>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企业改革补助</t>
    <phoneticPr fontId="10" type="noConversion"/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</si>
  <si>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</si>
  <si>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</si>
  <si>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</si>
  <si>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  就业补助</t>
    <phoneticPr fontId="10" type="noConversion"/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</si>
  <si>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</si>
  <si>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</si>
  <si>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</si>
  <si>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</si>
  <si>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</si>
  <si>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</si>
  <si>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</si>
  <si>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</si>
  <si>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</si>
  <si>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  抚恤</t>
    <phoneticPr fontId="10" type="noConversion"/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</si>
  <si>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</si>
  <si>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</si>
  <si>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</si>
  <si>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</si>
  <si>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</si>
  <si>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</si>
  <si>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</si>
  <si>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  退役安置</t>
    <phoneticPr fontId="10" type="noConversion"/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</si>
  <si>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</si>
  <si>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</si>
  <si>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</si>
  <si>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</si>
  <si>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</si>
  <si>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  社会福利</t>
    <phoneticPr fontId="10" type="noConversion"/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</si>
  <si>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</si>
  <si>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</si>
  <si>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</si>
  <si>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</si>
  <si>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</si>
  <si>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</si>
  <si>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  残疾人事业</t>
    <phoneticPr fontId="10" type="noConversion"/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</si>
  <si>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</si>
  <si>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</si>
  <si>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</si>
  <si>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</si>
  <si>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</si>
  <si>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  自然灾害生活救助</t>
    <phoneticPr fontId="10" type="noConversion"/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</si>
  <si>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</si>
  <si>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</si>
  <si>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</si>
  <si>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</si>
  <si>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  红十字事业</t>
    <phoneticPr fontId="10" type="noConversion"/>
  </si>
  <si>
    <t xml:space="preserve">    其他红十字事业支出</t>
  </si>
  <si>
    <t xml:space="preserve">    最低生活保障</t>
    <phoneticPr fontId="10" type="noConversion"/>
  </si>
  <si>
    <t xml:space="preserve">    城市最低生活保障金支出</t>
  </si>
  <si>
    <t xml:space="preserve">    农村最低生活保障金支出</t>
  </si>
  <si>
    <t xml:space="preserve">    临时救助</t>
    <phoneticPr fontId="10" type="noConversion"/>
  </si>
  <si>
    <t xml:space="preserve">    临时救助支出</t>
  </si>
  <si>
    <t xml:space="preserve">    流浪乞讨人员救助支出</t>
  </si>
  <si>
    <t xml:space="preserve">    特困人员供养</t>
    <phoneticPr fontId="10" type="noConversion"/>
  </si>
  <si>
    <t xml:space="preserve">    城市特困人员救助供养支出</t>
  </si>
  <si>
    <t xml:space="preserve">    农村特困人员救助供养支出</t>
  </si>
  <si>
    <t xml:space="preserve">    其他生活救助</t>
    <phoneticPr fontId="10" type="noConversion"/>
  </si>
  <si>
    <t xml:space="preserve">    其他城市生活救助</t>
  </si>
  <si>
    <t xml:space="preserve">    其他农村生活救助</t>
  </si>
  <si>
    <t xml:space="preserve">    财政对基本养老保险基金的补助</t>
    <phoneticPr fontId="10" type="noConversion"/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</si>
  <si>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</si>
  <si>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</si>
  <si>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</si>
  <si>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  财政对其他社会保险基金的补助</t>
    <phoneticPr fontId="10" type="noConversion"/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</si>
  <si>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</si>
  <si>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</si>
  <si>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</si>
  <si>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财政对其他社会保险基金的补助</t>
  </si>
  <si>
    <t xml:space="preserve">    其他社会保障和就业支出</t>
    <phoneticPr fontId="10" type="noConversion"/>
  </si>
  <si>
    <t xml:space="preserve">    其他社会保障和就业支出</t>
  </si>
  <si>
    <t>(八)医疗卫生与计划生育支出</t>
    <phoneticPr fontId="10" type="noConversion"/>
  </si>
  <si>
    <t xml:space="preserve">    医疗卫生与计划生育管理事务</t>
    <phoneticPr fontId="10" type="noConversion"/>
  </si>
  <si>
    <t xml:space="preserve">    其他医疗卫生与计划生育管理事务支出</t>
  </si>
  <si>
    <t xml:space="preserve">    公立医院</t>
    <phoneticPr fontId="10" type="noConversion"/>
  </si>
  <si>
    <t xml:space="preserve">    综合医院</t>
  </si>
  <si>
    <t xml:space="preserve">    中医（民族）医院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</si>
  <si>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</si>
  <si>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</si>
  <si>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</si>
  <si>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</si>
  <si>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</si>
  <si>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</si>
  <si>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</si>
  <si>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</si>
  <si>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</si>
  <si>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</si>
  <si>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  基层医疗卫生机构</t>
    <phoneticPr fontId="10" type="noConversion"/>
  </si>
  <si>
    <t xml:space="preserve">    城市社区卫生机构</t>
  </si>
  <si>
    <t xml:space="preserve">    乡镇卫生院</t>
  </si>
  <si>
    <t xml:space="preserve">    其他基层医疗卫生机构支出</t>
  </si>
  <si>
    <t xml:space="preserve">    公共卫生</t>
    <phoneticPr fontId="10" type="noConversion"/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</si>
  <si>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</si>
  <si>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</si>
  <si>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</si>
  <si>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</si>
  <si>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</si>
  <si>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</si>
  <si>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</si>
  <si>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</si>
  <si>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</si>
  <si>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</si>
  <si>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</si>
  <si>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  中医药</t>
    <phoneticPr fontId="10" type="noConversion"/>
  </si>
  <si>
    <t xml:space="preserve">    中医（民族医）药专项</t>
  </si>
  <si>
    <t xml:space="preserve">    其他中医药支出</t>
  </si>
  <si>
    <t xml:space="preserve"> 计划生育事务</t>
    <phoneticPr fontId="10" type="noConversion"/>
  </si>
  <si>
    <t xml:space="preserve">    计划生育机构</t>
  </si>
  <si>
    <t xml:space="preserve">    计划生育服务</t>
  </si>
  <si>
    <t xml:space="preserve">    其他计划生育事务支出</t>
  </si>
  <si>
    <t xml:space="preserve">    食品和药品监督管理事务</t>
    <phoneticPr fontId="10" type="noConversion"/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</si>
  <si>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</si>
  <si>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</si>
  <si>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</si>
  <si>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</si>
  <si>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</si>
  <si>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  行政事业单位医疗</t>
    <phoneticPr fontId="10" type="noConversion"/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</si>
  <si>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</si>
  <si>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</si>
  <si>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</si>
  <si>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</si>
  <si>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  财政对基本医疗保险基金的补助</t>
    <phoneticPr fontId="10" type="noConversion"/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</si>
  <si>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</si>
  <si>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</si>
  <si>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</si>
  <si>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</si>
  <si>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</si>
  <si>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  医疗救助</t>
    <phoneticPr fontId="10" type="noConversion"/>
  </si>
  <si>
    <t xml:space="preserve">    城乡医疗救助</t>
  </si>
  <si>
    <t xml:space="preserve">    疾病应急救助</t>
  </si>
  <si>
    <t xml:space="preserve">    其他医疗救助支出</t>
  </si>
  <si>
    <t xml:space="preserve">    优抚对象医疗</t>
    <phoneticPr fontId="10" type="noConversion"/>
  </si>
  <si>
    <t xml:space="preserve">    优抚对象医疗补助</t>
  </si>
  <si>
    <t xml:space="preserve">    其他优抚对象医疗支出</t>
  </si>
  <si>
    <t xml:space="preserve">    其他医疗卫生与计划生育支出</t>
    <phoneticPr fontId="10" type="noConversion"/>
  </si>
  <si>
    <t xml:space="preserve">    其他医疗卫生与计划生育支出</t>
  </si>
  <si>
    <t>(九)节能环保支出</t>
    <phoneticPr fontId="10" type="noConversion"/>
  </si>
  <si>
    <t xml:space="preserve">    环境保护管理事务</t>
    <phoneticPr fontId="10" type="noConversion"/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</si>
  <si>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</si>
  <si>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</si>
  <si>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</si>
  <si>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</si>
  <si>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</si>
  <si>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  环境监测与监察</t>
    <phoneticPr fontId="10" type="noConversion"/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</si>
  <si>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</si>
  <si>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</si>
  <si>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</si>
  <si>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  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</si>
  <si>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</si>
  <si>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</si>
  <si>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</si>
  <si>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</si>
  <si>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</si>
  <si>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</si>
  <si>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</si>
  <si>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</si>
  <si>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  自然生态保护</t>
    <phoneticPr fontId="10" type="noConversion"/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</si>
  <si>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</si>
  <si>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</si>
  <si>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</si>
  <si>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</si>
  <si>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</si>
  <si>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  天然林保护</t>
    <phoneticPr fontId="10" type="noConversion"/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</si>
  <si>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</si>
  <si>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</si>
  <si>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</si>
  <si>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</si>
  <si>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</si>
  <si>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  能源节约利用</t>
    <phoneticPr fontId="10" type="noConversion"/>
  </si>
  <si>
    <t xml:space="preserve">    能源节约利用</t>
  </si>
  <si>
    <t xml:space="preserve">    污染减排</t>
    <phoneticPr fontId="10" type="noConversion"/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</si>
  <si>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</si>
  <si>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</si>
  <si>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</si>
  <si>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</si>
  <si>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</si>
  <si>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  可再生能源</t>
    <phoneticPr fontId="10" type="noConversion"/>
  </si>
  <si>
    <t xml:space="preserve">    可再生能源</t>
  </si>
  <si>
    <t xml:space="preserve">    循环经济</t>
    <phoneticPr fontId="10" type="noConversion"/>
  </si>
  <si>
    <t xml:space="preserve">    循环经济</t>
  </si>
  <si>
    <t xml:space="preserve">    其他节能环保支出</t>
    <phoneticPr fontId="10" type="noConversion"/>
  </si>
  <si>
    <t xml:space="preserve">    其他节能环保支出</t>
  </si>
  <si>
    <t>(十)城乡社区支出</t>
    <phoneticPr fontId="10" type="noConversion"/>
  </si>
  <si>
    <t xml:space="preserve">    城乡社区管理事务</t>
    <phoneticPr fontId="10" type="noConversion"/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</si>
  <si>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</si>
  <si>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</si>
  <si>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</si>
  <si>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</si>
  <si>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</si>
  <si>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</si>
  <si>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</si>
  <si>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</si>
  <si>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  城乡社区规划与管理</t>
    <phoneticPr fontId="10" type="noConversion"/>
  </si>
  <si>
    <t xml:space="preserve">    城乡社区规划与管理</t>
  </si>
  <si>
    <t xml:space="preserve">    城乡社区公共设施</t>
    <phoneticPr fontId="10" type="noConversion"/>
  </si>
  <si>
    <t xml:space="preserve">    小城镇基础设施建设</t>
  </si>
  <si>
    <t xml:space="preserve">    其他城乡社区公共设施支出</t>
  </si>
  <si>
    <t xml:space="preserve">    城乡社区环境卫生</t>
    <phoneticPr fontId="10" type="noConversion"/>
  </si>
  <si>
    <t xml:space="preserve">    城乡社区环境卫生</t>
  </si>
  <si>
    <t xml:space="preserve">    建设市场管理与监督</t>
    <phoneticPr fontId="10" type="noConversion"/>
  </si>
  <si>
    <t xml:space="preserve">    建设市场管理与监督</t>
  </si>
  <si>
    <t xml:space="preserve">    其他城乡社区支出</t>
    <phoneticPr fontId="10" type="noConversion"/>
  </si>
  <si>
    <t xml:space="preserve">    其他城乡社区支出</t>
  </si>
  <si>
    <t>(十一)农林水支出</t>
    <phoneticPr fontId="10" type="noConversion"/>
  </si>
  <si>
    <t xml:space="preserve">    农业</t>
    <phoneticPr fontId="10" type="noConversion"/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</si>
  <si>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</si>
  <si>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</si>
  <si>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</si>
  <si>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</si>
  <si>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</si>
  <si>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</si>
  <si>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</si>
  <si>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</si>
  <si>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</si>
  <si>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</si>
  <si>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</si>
  <si>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</si>
  <si>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</si>
  <si>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</si>
  <si>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</si>
  <si>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</si>
  <si>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</si>
  <si>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</si>
  <si>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</si>
  <si>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</si>
  <si>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  林业</t>
    <phoneticPr fontId="10" type="noConversion"/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</si>
  <si>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</si>
  <si>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</si>
  <si>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</si>
  <si>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</si>
  <si>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</si>
  <si>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</si>
  <si>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</si>
  <si>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</si>
  <si>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</si>
  <si>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</si>
  <si>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</si>
  <si>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</si>
  <si>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</si>
  <si>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</si>
  <si>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</si>
  <si>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</si>
  <si>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</si>
  <si>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</si>
  <si>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</si>
  <si>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</si>
  <si>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</si>
  <si>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</si>
  <si>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</si>
  <si>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</si>
  <si>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  水利</t>
    <phoneticPr fontId="10" type="noConversion"/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</si>
  <si>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</si>
  <si>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</si>
  <si>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</si>
  <si>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</si>
  <si>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</si>
  <si>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</si>
  <si>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</si>
  <si>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</si>
  <si>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</si>
  <si>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</si>
  <si>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</si>
  <si>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</si>
  <si>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</si>
  <si>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</si>
  <si>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</si>
  <si>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</si>
  <si>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</si>
  <si>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</si>
  <si>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</si>
  <si>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</si>
  <si>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</si>
  <si>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农村人蓄饮水</t>
  </si>
  <si>
    <t xml:space="preserve">    其他水利支出</t>
  </si>
  <si>
    <t xml:space="preserve">    扶贫</t>
    <phoneticPr fontId="10" type="noConversion"/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</si>
  <si>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</si>
  <si>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</si>
  <si>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</si>
  <si>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</si>
  <si>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</si>
  <si>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</si>
  <si>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</si>
  <si>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  农业综合开发</t>
    <phoneticPr fontId="10" type="noConversion"/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</si>
  <si>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</si>
  <si>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</si>
  <si>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</si>
  <si>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</si>
  <si>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  农村综合改革</t>
    <phoneticPr fontId="10" type="noConversion"/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</si>
  <si>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</si>
  <si>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</si>
  <si>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</si>
  <si>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</si>
  <si>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</si>
  <si>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</si>
  <si>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  普惠金融发展支出</t>
    <phoneticPr fontId="10" type="noConversion"/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</si>
  <si>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</si>
  <si>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</si>
  <si>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</si>
  <si>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创业担保贴息</t>
    <phoneticPr fontId="10" type="noConversion"/>
  </si>
  <si>
    <t xml:space="preserve">    补充小额担保贷款基金</t>
  </si>
  <si>
    <t xml:space="preserve">    其他普惠金融发展支出</t>
  </si>
  <si>
    <t xml:space="preserve">    其他农林水支出</t>
    <phoneticPr fontId="10" type="noConversion"/>
  </si>
  <si>
    <t xml:space="preserve">    化解其他公益性乡村债务支出</t>
  </si>
  <si>
    <t xml:space="preserve">    其他农林水支出</t>
  </si>
  <si>
    <t>(十二)交通运输支出</t>
    <phoneticPr fontId="10" type="noConversion"/>
  </si>
  <si>
    <t xml:space="preserve">    公路水路运输</t>
    <phoneticPr fontId="10" type="noConversion"/>
  </si>
  <si>
    <t xml:space="preserve">    机关服务</t>
    <phoneticPr fontId="10" type="noConversion"/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</si>
  <si>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</si>
  <si>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</si>
  <si>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</si>
  <si>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</si>
  <si>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</si>
  <si>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</si>
  <si>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</si>
  <si>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</si>
  <si>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</si>
  <si>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</si>
  <si>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</si>
  <si>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</si>
  <si>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</si>
  <si>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</si>
  <si>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</si>
  <si>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</si>
  <si>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</si>
  <si>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</si>
  <si>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</si>
  <si>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  铁路运输</t>
    <phoneticPr fontId="10" type="noConversion"/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</si>
  <si>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</si>
  <si>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</si>
  <si>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</si>
  <si>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</si>
  <si>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</si>
  <si>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</si>
  <si>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  成品油价格改革对交通运输的补贴</t>
    <phoneticPr fontId="10" type="noConversion"/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</si>
  <si>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</si>
  <si>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</si>
  <si>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</si>
  <si>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</si>
  <si>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  车辆购置税支出</t>
    <phoneticPr fontId="10" type="noConversion"/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</si>
  <si>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</si>
  <si>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</si>
  <si>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</si>
  <si>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</si>
  <si>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  其他交通运输支出</t>
    <phoneticPr fontId="10" type="noConversion"/>
  </si>
  <si>
    <t xml:space="preserve">    公共交通运营补助</t>
  </si>
  <si>
    <t xml:space="preserve">    其他交通运输支出</t>
  </si>
  <si>
    <t>(十三)资源勘探信息等支出</t>
    <phoneticPr fontId="10" type="noConversion"/>
  </si>
  <si>
    <t xml:space="preserve">    制造业</t>
    <phoneticPr fontId="10" type="noConversion"/>
  </si>
  <si>
    <t xml:space="preserve">    其他制造业支出</t>
  </si>
  <si>
    <t xml:space="preserve">    工业和信息产业监管</t>
    <phoneticPr fontId="10" type="noConversion"/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</si>
  <si>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</si>
  <si>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</si>
  <si>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</si>
  <si>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</si>
  <si>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</si>
  <si>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</si>
  <si>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</si>
  <si>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</si>
  <si>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</si>
  <si>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  安全生产监管</t>
    <phoneticPr fontId="10" type="noConversion"/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</si>
  <si>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</si>
  <si>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</si>
  <si>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</si>
  <si>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</si>
  <si>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</si>
  <si>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  国有资产监管</t>
    <phoneticPr fontId="10" type="noConversion"/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</si>
  <si>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</si>
  <si>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</si>
  <si>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</si>
  <si>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支持中小企业发展和管理支出</t>
    <phoneticPr fontId="10" type="noConversion"/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</si>
  <si>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</si>
  <si>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</si>
  <si>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</si>
  <si>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  其他资源勘探信息等支出</t>
    <phoneticPr fontId="10" type="noConversion"/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</si>
  <si>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</si>
  <si>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</si>
  <si>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</si>
  <si>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</si>
  <si>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</t>
  </si>
  <si>
    <t>(十四)商业服务业等支出</t>
    <phoneticPr fontId="10" type="noConversion"/>
  </si>
  <si>
    <t xml:space="preserve">    商业流通事务</t>
    <phoneticPr fontId="10" type="noConversion"/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</si>
  <si>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</si>
  <si>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</si>
  <si>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</si>
  <si>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</si>
  <si>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</si>
  <si>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  旅游业管理与服务支出</t>
    <phoneticPr fontId="10" type="noConversion"/>
  </si>
  <si>
    <t xml:space="preserve">    旅游宣传</t>
  </si>
  <si>
    <t xml:space="preserve">    旅游行业业务管理</t>
  </si>
  <si>
    <t xml:space="preserve">    其他旅游业管理与服务支出</t>
  </si>
  <si>
    <t xml:space="preserve">    涉外发展服务支出</t>
    <phoneticPr fontId="10" type="noConversion"/>
  </si>
  <si>
    <t xml:space="preserve">    外商投资环境建设补助资金</t>
  </si>
  <si>
    <t xml:space="preserve">    其他涉外发展服务支出</t>
  </si>
  <si>
    <t xml:space="preserve">    其他商业服务业等支出</t>
    <phoneticPr fontId="10" type="noConversion"/>
  </si>
  <si>
    <t xml:space="preserve">    服务业基础设施建设</t>
  </si>
  <si>
    <t xml:space="preserve">    其他商业服务业等支出</t>
  </si>
  <si>
    <t>（十五）金融支出</t>
    <phoneticPr fontId="10" type="noConversion"/>
  </si>
  <si>
    <t xml:space="preserve">    其他金融支出</t>
    <phoneticPr fontId="10" type="noConversion"/>
  </si>
  <si>
    <t xml:space="preserve">    其他金融支出</t>
  </si>
  <si>
    <t>（十六）国土海洋气象等支出</t>
    <phoneticPr fontId="10" type="noConversion"/>
  </si>
  <si>
    <t xml:space="preserve">    国土资源事务</t>
    <phoneticPr fontId="10" type="noConversion"/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</si>
  <si>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</si>
  <si>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</si>
  <si>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</si>
  <si>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</si>
  <si>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</si>
  <si>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</si>
  <si>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</si>
  <si>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</si>
  <si>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</si>
  <si>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</si>
  <si>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</si>
  <si>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</si>
  <si>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</si>
  <si>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地质勘查基金（周转金）支出</t>
  </si>
  <si>
    <t xml:space="preserve">    其他国土资源事务支出</t>
  </si>
  <si>
    <t xml:space="preserve">    气象事务</t>
    <phoneticPr fontId="10" type="noConversion"/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</si>
  <si>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</si>
  <si>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</si>
  <si>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</si>
  <si>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</si>
  <si>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</si>
  <si>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</si>
  <si>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</si>
  <si>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</si>
  <si>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</si>
  <si>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</si>
  <si>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</si>
  <si>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  其他国土海洋气象等支出</t>
    <phoneticPr fontId="10" type="noConversion"/>
  </si>
  <si>
    <t xml:space="preserve">    其他国土海洋气象等支出</t>
  </si>
  <si>
    <t>(十七)住房保障支出</t>
    <phoneticPr fontId="10" type="noConversion"/>
  </si>
  <si>
    <t xml:space="preserve">    保障性安居工程支出</t>
    <phoneticPr fontId="10" type="noConversion"/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</si>
  <si>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</si>
  <si>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</si>
  <si>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</si>
  <si>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</si>
  <si>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</si>
  <si>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</si>
  <si>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</si>
  <si>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</si>
  <si>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  住房改革支出</t>
    <phoneticPr fontId="10" type="noConversion"/>
  </si>
  <si>
    <t xml:space="preserve">    住房公积金</t>
  </si>
  <si>
    <t xml:space="preserve">    提租补贴</t>
  </si>
  <si>
    <t xml:space="preserve">    购房补贴</t>
  </si>
  <si>
    <t xml:space="preserve">    城乡社区住宅</t>
    <phoneticPr fontId="10" type="noConversion"/>
  </si>
  <si>
    <t xml:space="preserve">    公有住房建设和维修改造支出</t>
  </si>
  <si>
    <t xml:space="preserve">    住房公积金管理</t>
  </si>
  <si>
    <t xml:space="preserve">    其他城乡社区住宅支出</t>
  </si>
  <si>
    <t>(十八)粮油物资储备支出</t>
    <phoneticPr fontId="10" type="noConversion"/>
  </si>
  <si>
    <t xml:space="preserve">    粮油事务</t>
    <phoneticPr fontId="10" type="noConversion"/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</si>
  <si>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</si>
  <si>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</si>
  <si>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</si>
  <si>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</si>
  <si>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</si>
  <si>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</si>
  <si>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</si>
  <si>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</si>
  <si>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</si>
  <si>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</si>
  <si>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  物资事务</t>
    <phoneticPr fontId="10" type="noConversion"/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</si>
  <si>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</si>
  <si>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</si>
  <si>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</si>
  <si>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</si>
  <si>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</si>
  <si>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</si>
  <si>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  <phoneticPr fontId="10" type="noConversion"/>
  </si>
  <si>
    <t xml:space="preserve">    仓库安防</t>
    <phoneticPr fontId="10" type="noConversion"/>
  </si>
  <si>
    <t xml:space="preserve">    事业运行</t>
    <phoneticPr fontId="10" type="noConversion"/>
  </si>
  <si>
    <t xml:space="preserve">    其他物资事务支出</t>
    <phoneticPr fontId="10" type="noConversion"/>
  </si>
  <si>
    <t xml:space="preserve">    粮油储备</t>
    <phoneticPr fontId="10" type="noConversion"/>
  </si>
  <si>
    <t xml:space="preserve">    储备粮油补贴</t>
    <phoneticPr fontId="10" type="noConversion"/>
  </si>
  <si>
    <t xml:space="preserve">    储备粮油差价补贴</t>
    <phoneticPr fontId="10" type="noConversion"/>
  </si>
  <si>
    <t xml:space="preserve">    储备粮（油）库建设</t>
    <phoneticPr fontId="10" type="noConversion"/>
  </si>
  <si>
    <t xml:space="preserve">    最低收购价政策支出</t>
    <phoneticPr fontId="10" type="noConversion"/>
  </si>
  <si>
    <t xml:space="preserve">    其他粮油储备支出</t>
    <phoneticPr fontId="10" type="noConversion"/>
  </si>
  <si>
    <t xml:space="preserve">    重要商品储备</t>
    <phoneticPr fontId="10" type="noConversion"/>
  </si>
  <si>
    <t xml:space="preserve">        食盐储备</t>
    <phoneticPr fontId="14" type="noConversion"/>
  </si>
  <si>
    <t>（十九）预备费</t>
    <phoneticPr fontId="10" type="noConversion"/>
  </si>
  <si>
    <t>（二十)其他支出</t>
    <phoneticPr fontId="10" type="noConversion"/>
  </si>
  <si>
    <t xml:space="preserve">    年初预留</t>
    <phoneticPr fontId="10" type="noConversion"/>
  </si>
  <si>
    <t xml:space="preserve">    其他支出</t>
    <phoneticPr fontId="10" type="noConversion"/>
  </si>
  <si>
    <t xml:space="preserve">    其他支出</t>
    <phoneticPr fontId="10" type="noConversion"/>
  </si>
  <si>
    <t>（二十一）债务付息支出</t>
    <phoneticPr fontId="10" type="noConversion"/>
  </si>
  <si>
    <t xml:space="preserve">    地方政府一般债务付息支出</t>
    <phoneticPr fontId="10" type="noConversion"/>
  </si>
  <si>
    <t xml:space="preserve">    地方政府一般债券付息支出</t>
  </si>
  <si>
    <t xml:space="preserve">    地方政府其他一般债务付息支出</t>
  </si>
  <si>
    <t>（二十二）债务发行费用支出</t>
    <phoneticPr fontId="10" type="noConversion"/>
  </si>
  <si>
    <t xml:space="preserve">       地方政府一般债务发行费用支出</t>
    <phoneticPr fontId="10" type="noConversion"/>
  </si>
  <si>
    <t>二、上解上级支出</t>
  </si>
  <si>
    <t xml:space="preserve">    体制上解支出</t>
    <phoneticPr fontId="10" type="noConversion"/>
  </si>
  <si>
    <t xml:space="preserve">    专项上解支出</t>
    <phoneticPr fontId="10" type="noConversion"/>
  </si>
  <si>
    <t xml:space="preserve">      其中：出口退税上解</t>
    <phoneticPr fontId="10" type="noConversion"/>
  </si>
  <si>
    <t xml:space="preserve">           上解江门统筹发展资金</t>
    <phoneticPr fontId="10" type="noConversion"/>
  </si>
  <si>
    <t xml:space="preserve">           其他专项上解</t>
    <phoneticPr fontId="10" type="noConversion"/>
  </si>
  <si>
    <t xml:space="preserve">   地方政府一般债务还本支出</t>
    <phoneticPr fontId="10" type="noConversion"/>
  </si>
  <si>
    <t xml:space="preserve">    地方政府一般债券还本支出</t>
    <phoneticPr fontId="10" type="noConversion"/>
  </si>
  <si>
    <t>四、年终结转</t>
    <phoneticPr fontId="10" type="noConversion"/>
  </si>
  <si>
    <t xml:space="preserve">       年终结余</t>
    <phoneticPr fontId="10" type="noConversion"/>
  </si>
  <si>
    <t>五、安排预算稳定调节基金</t>
    <phoneticPr fontId="10" type="noConversion"/>
  </si>
  <si>
    <t>支出合计</t>
    <phoneticPr fontId="10" type="noConversion"/>
  </si>
  <si>
    <t>（经济分类支出）</t>
    <phoneticPr fontId="10" type="noConversion"/>
  </si>
  <si>
    <t>（一）工资福利支出</t>
    <phoneticPr fontId="10" type="noConversion"/>
  </si>
  <si>
    <t xml:space="preserve">   基本工资</t>
  </si>
  <si>
    <t xml:space="preserve">   津贴补贴</t>
  </si>
  <si>
    <t xml:space="preserve">   奖金</t>
  </si>
  <si>
    <t xml:space="preserve">   其他社会保障缴费</t>
  </si>
  <si>
    <t xml:space="preserve">   伙食费</t>
  </si>
  <si>
    <t xml:space="preserve">   伙食补助费</t>
  </si>
  <si>
    <t xml:space="preserve">   绩效工资</t>
  </si>
  <si>
    <t xml:space="preserve">   机关事业单位基本养老保险缴费</t>
  </si>
  <si>
    <t xml:space="preserve">   职业年金缴费</t>
  </si>
  <si>
    <t xml:space="preserve">   其他工资福利支出</t>
  </si>
  <si>
    <t>（二）商品和服务支出</t>
    <phoneticPr fontId="10" type="noConversion"/>
  </si>
  <si>
    <t xml:space="preserve">   办公费</t>
  </si>
  <si>
    <t xml:space="preserve">   印刷费</t>
  </si>
  <si>
    <t xml:space="preserve">   咨询费</t>
  </si>
  <si>
    <t xml:space="preserve">   手续费</t>
  </si>
  <si>
    <t xml:space="preserve">   水费</t>
  </si>
  <si>
    <t xml:space="preserve">   电费</t>
  </si>
  <si>
    <t xml:space="preserve">   邮电费</t>
  </si>
  <si>
    <t xml:space="preserve">   取暖费</t>
  </si>
  <si>
    <t xml:space="preserve">   物业管理费</t>
  </si>
  <si>
    <t xml:space="preserve">   差旅费</t>
  </si>
  <si>
    <t xml:space="preserve">   因公出国（境）费用</t>
  </si>
  <si>
    <t xml:space="preserve">   维修(护)费</t>
  </si>
  <si>
    <t xml:space="preserve">   租赁费</t>
  </si>
  <si>
    <t xml:space="preserve">   会议费</t>
  </si>
  <si>
    <t xml:space="preserve">   培训费</t>
  </si>
  <si>
    <t xml:space="preserve">   公务接待费</t>
  </si>
  <si>
    <t xml:space="preserve">   专用材料费</t>
  </si>
  <si>
    <t xml:space="preserve">   装备购置费</t>
  </si>
  <si>
    <t xml:space="preserve">   工程建设费</t>
  </si>
  <si>
    <t xml:space="preserve">   作战费</t>
  </si>
  <si>
    <t xml:space="preserve">   军用油料费</t>
  </si>
  <si>
    <t xml:space="preserve">   军队其他运行维护费</t>
  </si>
  <si>
    <t xml:space="preserve">   被装购置费</t>
  </si>
  <si>
    <t xml:space="preserve">   专用燃料费</t>
  </si>
  <si>
    <t xml:space="preserve">   劳务费</t>
  </si>
  <si>
    <t xml:space="preserve">   委托业务费</t>
  </si>
  <si>
    <t xml:space="preserve">   工会经费</t>
  </si>
  <si>
    <t xml:space="preserve">   福利费</t>
  </si>
  <si>
    <t xml:space="preserve">   公务用车运行维护费</t>
  </si>
  <si>
    <t xml:space="preserve">   其他交通费用</t>
  </si>
  <si>
    <t xml:space="preserve">   税金及附加费用</t>
  </si>
  <si>
    <t xml:space="preserve">   其他商品和服务支出</t>
  </si>
  <si>
    <t>（三）对个人和家庭的补助</t>
    <phoneticPr fontId="10" type="noConversion"/>
  </si>
  <si>
    <t xml:space="preserve">   离休费</t>
  </si>
  <si>
    <t xml:space="preserve">   退休费</t>
  </si>
  <si>
    <t xml:space="preserve">   退职（役）费</t>
  </si>
  <si>
    <t xml:space="preserve">   抚恤金</t>
  </si>
  <si>
    <t xml:space="preserve">   生活补助</t>
  </si>
  <si>
    <t xml:space="preserve">   救济费</t>
  </si>
  <si>
    <t xml:space="preserve">   医疗费</t>
  </si>
  <si>
    <t xml:space="preserve">   助学金</t>
  </si>
  <si>
    <t xml:space="preserve">   奖励金</t>
  </si>
  <si>
    <t xml:space="preserve">   生产补贴</t>
  </si>
  <si>
    <t xml:space="preserve">   住房公积金</t>
  </si>
  <si>
    <t xml:space="preserve">   提租补贴</t>
  </si>
  <si>
    <t xml:space="preserve">   购房补贴</t>
  </si>
  <si>
    <t xml:space="preserve">   采暖补贴</t>
  </si>
  <si>
    <t xml:space="preserve">   物业服务补贴</t>
  </si>
  <si>
    <t xml:space="preserve">   其他对个人和家庭的补助支出</t>
  </si>
  <si>
    <t>（四）对企事业单位的补贴</t>
    <phoneticPr fontId="10" type="noConversion"/>
  </si>
  <si>
    <t xml:space="preserve">   企业政策性补贴</t>
  </si>
  <si>
    <t xml:space="preserve">   事业单位补贴</t>
  </si>
  <si>
    <t xml:space="preserve">   财政贴息</t>
  </si>
  <si>
    <t xml:space="preserve">   其他对企事业单位的补贴</t>
  </si>
  <si>
    <t>（五）转移性支出</t>
    <phoneticPr fontId="10" type="noConversion"/>
  </si>
  <si>
    <t xml:space="preserve">   不同级政府间转移性支出</t>
  </si>
  <si>
    <t>（六）债务利息支出</t>
    <phoneticPr fontId="10" type="noConversion"/>
  </si>
  <si>
    <t xml:space="preserve">   国内债务付息</t>
  </si>
  <si>
    <t>（七）债务还本支出</t>
    <phoneticPr fontId="10" type="noConversion"/>
  </si>
  <si>
    <t xml:space="preserve">   国内债务还本支出</t>
  </si>
  <si>
    <t xml:space="preserve">   国外债务还本支出</t>
  </si>
  <si>
    <t>（七）基本建设支出</t>
    <phoneticPr fontId="10" type="noConversion"/>
  </si>
  <si>
    <t xml:space="preserve">   房屋建筑物购建</t>
  </si>
  <si>
    <t xml:space="preserve">   办公设备购置</t>
  </si>
  <si>
    <t xml:space="preserve">   专用设备购置</t>
  </si>
  <si>
    <t xml:space="preserve">   基础设施建设</t>
  </si>
  <si>
    <t xml:space="preserve">   大型修缮</t>
  </si>
  <si>
    <t xml:space="preserve">   信息网络及软件购置更新</t>
  </si>
  <si>
    <t xml:space="preserve">   物资储备</t>
  </si>
  <si>
    <t xml:space="preserve">   公务用车购置</t>
  </si>
  <si>
    <t xml:space="preserve">   其他交通工具购置</t>
  </si>
  <si>
    <t xml:space="preserve">   其他基本建设支出</t>
  </si>
  <si>
    <t>（八）其他资本性支出</t>
    <phoneticPr fontId="10" type="noConversion"/>
  </si>
  <si>
    <t xml:space="preserve">   土地补偿</t>
  </si>
  <si>
    <t xml:space="preserve">   安置补助</t>
  </si>
  <si>
    <t xml:space="preserve">   地上附着物和青苗补偿</t>
  </si>
  <si>
    <t xml:space="preserve">   拆迁补偿</t>
  </si>
  <si>
    <t xml:space="preserve">   产权参股</t>
  </si>
  <si>
    <t xml:space="preserve">   其他资本性支出</t>
  </si>
  <si>
    <t>（九）其他支出</t>
    <phoneticPr fontId="10" type="noConversion"/>
  </si>
  <si>
    <t xml:space="preserve">   预备费</t>
    <phoneticPr fontId="10" type="noConversion"/>
  </si>
  <si>
    <t xml:space="preserve">   预留</t>
    <phoneticPr fontId="10" type="noConversion"/>
  </si>
  <si>
    <t xml:space="preserve">   补充全国社会保障基金</t>
    <phoneticPr fontId="10" type="noConversion"/>
  </si>
  <si>
    <t xml:space="preserve">   对社会保险基金补助</t>
    <phoneticPr fontId="10" type="noConversion"/>
  </si>
  <si>
    <t xml:space="preserve">   赠与</t>
    <phoneticPr fontId="10" type="noConversion"/>
  </si>
  <si>
    <t xml:space="preserve">   贷款转贷</t>
    <phoneticPr fontId="10" type="noConversion"/>
  </si>
  <si>
    <t xml:space="preserve">   其他支出</t>
    <phoneticPr fontId="10" type="noConversion"/>
  </si>
  <si>
    <t xml:space="preserve">   转移性支出</t>
    <phoneticPr fontId="10" type="noConversion"/>
  </si>
  <si>
    <t xml:space="preserve">   不同级政府间转移性支出</t>
    <phoneticPr fontId="10" type="noConversion"/>
  </si>
  <si>
    <t xml:space="preserve">   债务还本支出</t>
    <phoneticPr fontId="10" type="noConversion"/>
  </si>
  <si>
    <t xml:space="preserve">   国内债务还本支出</t>
    <phoneticPr fontId="10" type="noConversion"/>
  </si>
  <si>
    <t xml:space="preserve">    防灾救灾</t>
    <phoneticPr fontId="1" type="noConversion"/>
  </si>
  <si>
    <r>
      <t>（二</t>
    </r>
    <r>
      <rPr>
        <b/>
        <sz val="11.5"/>
        <rFont val="宋体"/>
        <family val="3"/>
        <charset val="134"/>
      </rPr>
      <t>十</t>
    </r>
    <r>
      <rPr>
        <sz val="11.5"/>
        <rFont val="宋体"/>
        <family val="3"/>
        <charset val="134"/>
      </rPr>
      <t>）其他支出</t>
    </r>
    <phoneticPr fontId="10" type="noConversion"/>
  </si>
  <si>
    <t>附件1-3：</t>
    <phoneticPr fontId="10" type="noConversion"/>
  </si>
  <si>
    <r>
      <t>附件1-</t>
    </r>
    <r>
      <rPr>
        <sz val="11"/>
        <rFont val="宋体"/>
        <family val="3"/>
        <charset val="134"/>
      </rPr>
      <t>4</t>
    </r>
    <r>
      <rPr>
        <sz val="11"/>
        <rFont val="宋体"/>
        <family val="3"/>
        <charset val="134"/>
      </rPr>
      <t>：</t>
    </r>
    <phoneticPr fontId="10" type="noConversion"/>
  </si>
  <si>
    <t>调整预算</t>
    <phoneticPr fontId="10" type="noConversion"/>
  </si>
  <si>
    <t>为调整预算%</t>
    <phoneticPr fontId="10" type="noConversion"/>
  </si>
  <si>
    <t>龙口镇2017年一般公共预算收支执行情况表</t>
    <phoneticPr fontId="1" type="noConversion"/>
  </si>
  <si>
    <t>龙口镇2017年一般公共预算收支执行总表（以决算为准）</t>
    <phoneticPr fontId="10" type="noConversion"/>
  </si>
  <si>
    <t>龙口镇2017年一般公共预算收入执行情况表（以决算为准）</t>
    <phoneticPr fontId="10" type="noConversion"/>
  </si>
  <si>
    <t>龙口镇2017年一般公共预算支出执行情况表（以决算为准）</t>
    <phoneticPr fontId="1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</si>
</sst>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.00_ "/>
    <numFmt numFmtId="178" formatCode="#,##0_ "/>
    <numFmt numFmtId="179" formatCode="0.00_ "/>
  </numFmts>
  <fonts count="3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.5"/>
      <name val="宋体"/>
      <family val="3"/>
      <charset val="134"/>
    </font>
    <font>
      <sz val="9"/>
      <name val="宋体"/>
      <family val="3"/>
      <charset val="134"/>
    </font>
    <font>
      <sz val="11.5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.5"/>
      <color rgb="FF000000"/>
      <name val="宋体"/>
      <family val="3"/>
      <charset val="134"/>
    </font>
    <font>
      <b/>
      <sz val="11.5"/>
      <color rgb="FF000000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.5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43" fontId="23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2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0" fontId="0" fillId="0" borderId="0" xfId="0" applyFill="1">
      <alignment vertical="center"/>
    </xf>
    <xf numFmtId="0" fontId="9" fillId="0" borderId="0" xfId="0" applyNumberFormat="1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4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176" fontId="13" fillId="0" borderId="1" xfId="2" applyNumberFormat="1" applyFont="1" applyFill="1" applyBorder="1" applyAlignment="1">
      <alignment vertical="center"/>
    </xf>
    <xf numFmtId="177" fontId="13" fillId="0" borderId="1" xfId="2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176" fontId="15" fillId="0" borderId="1" xfId="2" applyNumberFormat="1" applyFont="1" applyFill="1" applyBorder="1" applyAlignment="1">
      <alignment vertical="center"/>
    </xf>
    <xf numFmtId="177" fontId="15" fillId="0" borderId="1" xfId="2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/>
    </xf>
    <xf numFmtId="0" fontId="26" fillId="0" borderId="1" xfId="0" applyFont="1" applyFill="1" applyBorder="1" applyAlignment="1">
      <alignment horizontal="left" vertical="center"/>
    </xf>
    <xf numFmtId="0" fontId="13" fillId="0" borderId="1" xfId="1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 applyProtection="1">
      <alignment horizontal="left" vertical="center"/>
      <protection locked="0"/>
    </xf>
    <xf numFmtId="1" fontId="13" fillId="0" borderId="1" xfId="0" applyNumberFormat="1" applyFont="1" applyFill="1" applyBorder="1" applyAlignment="1" applyProtection="1">
      <alignment horizontal="left" vertical="center"/>
      <protection locked="0"/>
    </xf>
    <xf numFmtId="176" fontId="27" fillId="0" borderId="1" xfId="0" applyNumberFormat="1" applyFont="1" applyBorder="1" applyAlignment="1">
      <alignment vertical="center"/>
    </xf>
    <xf numFmtId="178" fontId="27" fillId="0" borderId="1" xfId="0" applyNumberFormat="1" applyFont="1" applyBorder="1" applyAlignment="1">
      <alignment vertical="center"/>
    </xf>
    <xf numFmtId="41" fontId="13" fillId="0" borderId="1" xfId="0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vertical="center"/>
    </xf>
    <xf numFmtId="178" fontId="0" fillId="0" borderId="0" xfId="0" applyNumberFormat="1" applyFill="1">
      <alignment vertical="center"/>
    </xf>
    <xf numFmtId="0" fontId="1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176" fontId="24" fillId="0" borderId="1" xfId="0" applyNumberFormat="1" applyFont="1" applyFill="1" applyBorder="1">
      <alignment vertical="center"/>
    </xf>
    <xf numFmtId="179" fontId="24" fillId="0" borderId="1" xfId="0" applyNumberFormat="1" applyFont="1" applyFill="1" applyBorder="1">
      <alignment vertical="center"/>
    </xf>
    <xf numFmtId="179" fontId="24" fillId="0" borderId="1" xfId="0" applyNumberFormat="1" applyFont="1" applyFill="1" applyBorder="1" applyAlignment="1">
      <alignment vertical="center"/>
    </xf>
    <xf numFmtId="178" fontId="24" fillId="0" borderId="1" xfId="0" applyNumberFormat="1" applyFont="1" applyFill="1" applyBorder="1">
      <alignment vertical="center"/>
    </xf>
    <xf numFmtId="0" fontId="24" fillId="0" borderId="0" xfId="0" applyFont="1" applyFill="1">
      <alignment vertical="center"/>
    </xf>
    <xf numFmtId="0" fontId="20" fillId="0" borderId="1" xfId="1" applyFont="1" applyFill="1" applyBorder="1" applyAlignment="1">
      <alignment vertical="center"/>
    </xf>
    <xf numFmtId="176" fontId="20" fillId="0" borderId="1" xfId="3" applyNumberFormat="1" applyFont="1" applyFill="1" applyBorder="1" applyAlignment="1">
      <alignment horizontal="right" vertical="center"/>
    </xf>
    <xf numFmtId="176" fontId="0" fillId="0" borderId="1" xfId="0" applyNumberFormat="1" applyFill="1" applyBorder="1">
      <alignment vertical="center"/>
    </xf>
    <xf numFmtId="179" fontId="0" fillId="0" borderId="1" xfId="0" applyNumberFormat="1" applyFont="1" applyFill="1" applyBorder="1">
      <alignment vertical="center"/>
    </xf>
    <xf numFmtId="179" fontId="0" fillId="0" borderId="1" xfId="0" applyNumberFormat="1" applyFont="1" applyFill="1" applyBorder="1" applyAlignment="1">
      <alignment vertical="center"/>
    </xf>
    <xf numFmtId="178" fontId="0" fillId="0" borderId="1" xfId="0" applyNumberFormat="1" applyFill="1" applyBorder="1">
      <alignment vertical="center"/>
    </xf>
    <xf numFmtId="1" fontId="20" fillId="0" borderId="1" xfId="1" applyNumberFormat="1" applyFont="1" applyFill="1" applyBorder="1" applyAlignment="1" applyProtection="1">
      <alignment horizontal="left" vertical="center"/>
      <protection locked="0"/>
    </xf>
    <xf numFmtId="176" fontId="20" fillId="0" borderId="1" xfId="3" applyNumberFormat="1" applyFont="1" applyFill="1" applyBorder="1" applyAlignment="1" applyProtection="1">
      <alignment horizontal="right" vertical="center"/>
      <protection locked="0"/>
    </xf>
    <xf numFmtId="1" fontId="18" fillId="0" borderId="1" xfId="1" applyNumberFormat="1" applyFont="1" applyFill="1" applyBorder="1" applyAlignment="1" applyProtection="1">
      <alignment horizontal="left" vertical="center"/>
      <protection locked="0"/>
    </xf>
    <xf numFmtId="0" fontId="20" fillId="0" borderId="1" xfId="1" applyNumberFormat="1" applyFont="1" applyFill="1" applyBorder="1" applyAlignment="1" applyProtection="1">
      <alignment horizontal="left" vertical="center"/>
      <protection locked="0"/>
    </xf>
    <xf numFmtId="0" fontId="20" fillId="0" borderId="1" xfId="1" applyNumberFormat="1" applyFont="1" applyFill="1" applyBorder="1" applyAlignment="1" applyProtection="1">
      <alignment vertical="center"/>
      <protection locked="0"/>
    </xf>
    <xf numFmtId="176" fontId="18" fillId="0" borderId="1" xfId="3" applyNumberFormat="1" applyFont="1" applyFill="1" applyBorder="1" applyAlignment="1" applyProtection="1">
      <alignment horizontal="right" vertical="center"/>
      <protection locked="0"/>
    </xf>
    <xf numFmtId="0" fontId="18" fillId="0" borderId="1" xfId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8" fillId="0" borderId="2" xfId="0" applyFont="1" applyFill="1" applyBorder="1" applyAlignment="1">
      <alignment horizontal="right" vertical="center"/>
    </xf>
    <xf numFmtId="41" fontId="13" fillId="0" borderId="1" xfId="3" applyNumberFormat="1" applyFont="1" applyFill="1" applyBorder="1" applyAlignment="1" applyProtection="1">
      <alignment vertical="center"/>
    </xf>
    <xf numFmtId="0" fontId="26" fillId="0" borderId="8" xfId="0" applyFont="1" applyFill="1" applyBorder="1" applyAlignment="1">
      <alignment horizontal="left" vertical="center" wrapText="1"/>
    </xf>
    <xf numFmtId="41" fontId="13" fillId="0" borderId="1" xfId="3" applyNumberFormat="1" applyFont="1" applyFill="1" applyBorder="1" applyAlignment="1">
      <alignment vertical="center"/>
    </xf>
    <xf numFmtId="0" fontId="25" fillId="0" borderId="8" xfId="0" applyFont="1" applyFill="1" applyBorder="1" applyAlignment="1">
      <alignment horizontal="left" vertical="center" wrapText="1" indent="1"/>
    </xf>
    <xf numFmtId="41" fontId="15" fillId="0" borderId="1" xfId="3" applyNumberFormat="1" applyFont="1" applyFill="1" applyBorder="1" applyAlignment="1">
      <alignment vertical="center"/>
    </xf>
    <xf numFmtId="178" fontId="0" fillId="0" borderId="1" xfId="0" applyNumberFormat="1" applyFont="1" applyFill="1" applyBorder="1">
      <alignment vertical="center"/>
    </xf>
    <xf numFmtId="179" fontId="0" fillId="0" borderId="1" xfId="0" applyNumberFormat="1" applyFont="1" applyFill="1" applyBorder="1" applyAlignment="1">
      <alignment vertical="center"/>
    </xf>
    <xf numFmtId="41" fontId="13" fillId="0" borderId="1" xfId="3" applyNumberFormat="1" applyFont="1" applyFill="1" applyBorder="1" applyAlignment="1">
      <alignment horizontal="right" vertical="center"/>
    </xf>
    <xf numFmtId="41" fontId="15" fillId="0" borderId="1" xfId="3" applyNumberFormat="1" applyFont="1" applyFill="1" applyBorder="1" applyAlignment="1">
      <alignment horizontal="right" vertical="center"/>
    </xf>
    <xf numFmtId="0" fontId="25" fillId="0" borderId="8" xfId="0" applyNumberFormat="1" applyFont="1" applyFill="1" applyBorder="1" applyAlignment="1">
      <alignment horizontal="left" vertical="center" wrapText="1" indent="1"/>
    </xf>
    <xf numFmtId="41" fontId="13" fillId="0" borderId="1" xfId="3" applyNumberFormat="1" applyFont="1" applyFill="1" applyBorder="1" applyAlignment="1" applyProtection="1">
      <alignment vertical="center"/>
      <protection locked="0"/>
    </xf>
    <xf numFmtId="41" fontId="15" fillId="0" borderId="1" xfId="3" applyNumberFormat="1" applyFont="1" applyFill="1" applyBorder="1" applyAlignment="1" applyProtection="1">
      <alignment vertical="center"/>
      <protection locked="0"/>
    </xf>
    <xf numFmtId="41" fontId="15" fillId="0" borderId="1" xfId="3" applyNumberFormat="1" applyFont="1" applyFill="1" applyBorder="1" applyAlignment="1" applyProtection="1">
      <alignment vertical="center"/>
    </xf>
    <xf numFmtId="0" fontId="26" fillId="0" borderId="9" xfId="0" applyFont="1" applyFill="1" applyBorder="1" applyAlignment="1">
      <alignment horizontal="left" vertical="center" wrapText="1"/>
    </xf>
    <xf numFmtId="41" fontId="13" fillId="0" borderId="3" xfId="3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 inden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 indent="1"/>
    </xf>
    <xf numFmtId="0" fontId="24" fillId="0" borderId="1" xfId="0" applyFont="1" applyFill="1" applyBorder="1">
      <alignment vertical="center"/>
    </xf>
    <xf numFmtId="178" fontId="15" fillId="0" borderId="1" xfId="3" applyNumberFormat="1" applyFont="1" applyFill="1" applyBorder="1" applyAlignment="1">
      <alignment vertical="center"/>
    </xf>
    <xf numFmtId="177" fontId="24" fillId="0" borderId="1" xfId="0" applyNumberFormat="1" applyFont="1" applyFill="1" applyBorder="1">
      <alignment vertical="center"/>
    </xf>
    <xf numFmtId="177" fontId="0" fillId="0" borderId="1" xfId="0" applyNumberFormat="1" applyFont="1" applyFill="1" applyBorder="1">
      <alignment vertical="center"/>
    </xf>
    <xf numFmtId="0" fontId="26" fillId="0" borderId="4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41" fontId="13" fillId="0" borderId="1" xfId="2" applyNumberFormat="1" applyFont="1" applyFill="1" applyBorder="1" applyAlignment="1">
      <alignment vertical="center"/>
    </xf>
    <xf numFmtId="41" fontId="15" fillId="0" borderId="1" xfId="2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 indent="1"/>
    </xf>
    <xf numFmtId="177" fontId="24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 applyProtection="1">
      <alignment horizontal="left" vertical="center"/>
      <protection locked="0"/>
    </xf>
    <xf numFmtId="0" fontId="21" fillId="0" borderId="1" xfId="0" applyNumberFormat="1" applyFont="1" applyFill="1" applyBorder="1" applyAlignment="1" applyProtection="1"/>
    <xf numFmtId="0" fontId="30" fillId="0" borderId="0" xfId="0" applyFont="1" applyFill="1">
      <alignment vertical="center"/>
    </xf>
    <xf numFmtId="178" fontId="30" fillId="0" borderId="0" xfId="0" applyNumberFormat="1" applyFont="1" applyFill="1">
      <alignment vertical="center"/>
    </xf>
    <xf numFmtId="0" fontId="30" fillId="0" borderId="0" xfId="0" applyFont="1">
      <alignment vertical="center"/>
    </xf>
    <xf numFmtId="0" fontId="30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179" fontId="29" fillId="0" borderId="1" xfId="0" applyNumberFormat="1" applyFont="1" applyFill="1" applyBorder="1">
      <alignment vertical="center"/>
    </xf>
    <xf numFmtId="179" fontId="29" fillId="0" borderId="1" xfId="0" applyNumberFormat="1" applyFont="1" applyFill="1" applyBorder="1" applyAlignment="1">
      <alignment vertical="center"/>
    </xf>
    <xf numFmtId="178" fontId="29" fillId="0" borderId="1" xfId="0" applyNumberFormat="1" applyFont="1" applyFill="1" applyBorder="1">
      <alignment vertical="center"/>
    </xf>
    <xf numFmtId="0" fontId="27" fillId="0" borderId="1" xfId="0" applyFont="1" applyFill="1" applyBorder="1" applyAlignment="1">
      <alignment horizontal="left" vertical="center" wrapText="1"/>
    </xf>
    <xf numFmtId="41" fontId="30" fillId="0" borderId="1" xfId="2" applyNumberFormat="1" applyFont="1" applyFill="1" applyBorder="1" applyAlignment="1">
      <alignment vertical="center"/>
    </xf>
    <xf numFmtId="179" fontId="30" fillId="0" borderId="1" xfId="0" applyNumberFormat="1" applyFont="1" applyFill="1" applyBorder="1">
      <alignment vertical="center"/>
    </xf>
    <xf numFmtId="179" fontId="30" fillId="0" borderId="1" xfId="0" applyNumberFormat="1" applyFont="1" applyFill="1" applyBorder="1" applyAlignment="1">
      <alignment vertical="center"/>
    </xf>
    <xf numFmtId="178" fontId="30" fillId="0" borderId="1" xfId="0" applyNumberFormat="1" applyFont="1" applyFill="1" applyBorder="1">
      <alignment vertical="center"/>
    </xf>
    <xf numFmtId="177" fontId="29" fillId="0" borderId="1" xfId="0" applyNumberFormat="1" applyFont="1" applyFill="1" applyBorder="1" applyAlignment="1">
      <alignment vertical="center"/>
    </xf>
    <xf numFmtId="177" fontId="30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177" fontId="29" fillId="0" borderId="1" xfId="0" applyNumberFormat="1" applyFont="1" applyFill="1" applyBorder="1">
      <alignment vertical="center"/>
    </xf>
    <xf numFmtId="177" fontId="30" fillId="0" borderId="1" xfId="0" applyNumberFormat="1" applyFont="1" applyFill="1" applyBorder="1">
      <alignment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0" xfId="0" applyFont="1" applyAlignment="1"/>
    <xf numFmtId="0" fontId="2" fillId="0" borderId="0" xfId="0" applyFont="1" applyAlignment="1">
      <alignment horizontal="right" vertical="center"/>
    </xf>
    <xf numFmtId="41" fontId="27" fillId="0" borderId="1" xfId="0" applyNumberFormat="1" applyFont="1" applyBorder="1" applyAlignment="1">
      <alignment vertical="center"/>
    </xf>
    <xf numFmtId="177" fontId="27" fillId="0" borderId="1" xfId="0" applyNumberFormat="1" applyFont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41" fontId="28" fillId="0" borderId="1" xfId="0" applyNumberFormat="1" applyFont="1" applyBorder="1" applyAlignment="1">
      <alignment vertical="center"/>
    </xf>
    <xf numFmtId="177" fontId="28" fillId="0" borderId="1" xfId="0" applyNumberFormat="1" applyFont="1" applyBorder="1" applyAlignment="1">
      <alignment vertical="center"/>
    </xf>
    <xf numFmtId="176" fontId="28" fillId="0" borderId="1" xfId="0" applyNumberFormat="1" applyFont="1" applyBorder="1" applyAlignment="1">
      <alignment vertical="center"/>
    </xf>
    <xf numFmtId="41" fontId="31" fillId="0" borderId="1" xfId="2" applyNumberFormat="1" applyFont="1" applyFill="1" applyBorder="1" applyAlignment="1">
      <alignment vertical="center"/>
    </xf>
    <xf numFmtId="41" fontId="20" fillId="0" borderId="1" xfId="3" applyNumberFormat="1" applyFont="1" applyFill="1" applyBorder="1" applyAlignment="1">
      <alignment horizontal="right" vertical="center"/>
    </xf>
    <xf numFmtId="41" fontId="0" fillId="0" borderId="0" xfId="0" applyNumberFormat="1" applyFill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49" fontId="19" fillId="0" borderId="3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center" vertical="center" wrapText="1"/>
      <protection locked="0"/>
    </xf>
    <xf numFmtId="178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千位分隔" xfId="2" builtinId="3"/>
    <cellStyle name="千位分隔 10" xfId="4"/>
    <cellStyle name="千位分隔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activeCell="G17" sqref="G17"/>
    </sheetView>
  </sheetViews>
  <sheetFormatPr defaultRowHeight="13.5"/>
  <cols>
    <col min="1" max="1" width="9" style="1"/>
    <col min="2" max="2" width="10.375" style="1" customWidth="1"/>
    <col min="3" max="3" width="9.625" style="1" customWidth="1"/>
    <col min="4" max="11" width="9" style="1"/>
    <col min="12" max="12" width="10" style="1" customWidth="1"/>
    <col min="13" max="16384" width="9" style="1"/>
  </cols>
  <sheetData>
    <row r="1" spans="1:14">
      <c r="A1" s="1" t="s">
        <v>0</v>
      </c>
    </row>
    <row r="8" spans="1:14" ht="14.25">
      <c r="A8" s="2"/>
      <c r="B8" s="2"/>
      <c r="C8" s="2"/>
      <c r="D8" s="3"/>
      <c r="E8" s="4"/>
      <c r="F8" s="4"/>
    </row>
    <row r="9" spans="1:14" ht="14.25">
      <c r="A9" s="2"/>
      <c r="B9" s="2"/>
      <c r="C9" s="2"/>
      <c r="D9" s="3"/>
    </row>
    <row r="10" spans="1:14" ht="15.75">
      <c r="A10" s="5"/>
      <c r="B10" s="5"/>
      <c r="C10" s="5"/>
    </row>
    <row r="11" spans="1:14" ht="15.75">
      <c r="A11" s="5"/>
      <c r="B11" s="5"/>
      <c r="C11" s="5"/>
    </row>
    <row r="12" spans="1:14" ht="15.75">
      <c r="A12" s="5"/>
      <c r="B12" s="5"/>
      <c r="C12" s="5"/>
    </row>
    <row r="13" spans="1:14" ht="75" customHeight="1">
      <c r="A13" s="118" t="s">
        <v>1143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8" spans="1:13" ht="25.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.7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8.7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8.7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8.7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8.75">
      <c r="A23" s="7"/>
      <c r="B23" s="7"/>
      <c r="C23" s="7"/>
      <c r="D23" s="7"/>
      <c r="E23" s="8"/>
      <c r="F23" s="7"/>
      <c r="G23" s="9"/>
      <c r="H23" s="9"/>
      <c r="I23" s="9"/>
      <c r="J23" s="7"/>
      <c r="K23" s="7"/>
      <c r="L23" s="7"/>
      <c r="M23" s="7"/>
    </row>
    <row r="24" spans="1:13" ht="18.75">
      <c r="A24" s="8"/>
      <c r="B24" s="8"/>
      <c r="C24" s="7"/>
      <c r="D24" s="7"/>
      <c r="E24" s="8"/>
      <c r="F24" s="7"/>
      <c r="G24" s="9"/>
      <c r="H24" s="10"/>
      <c r="I24" s="10"/>
      <c r="J24" s="7"/>
      <c r="K24" s="7"/>
      <c r="L24" s="7"/>
      <c r="M24" s="10"/>
    </row>
    <row r="25" spans="1:13" ht="18.75">
      <c r="A25" s="7"/>
      <c r="B25" s="7"/>
      <c r="C25" s="7"/>
      <c r="D25" s="7"/>
      <c r="E25" s="8"/>
      <c r="F25" s="7"/>
      <c r="G25" s="9"/>
      <c r="H25" s="9"/>
      <c r="I25" s="9"/>
      <c r="J25" s="7"/>
      <c r="K25" s="7"/>
      <c r="L25" s="7"/>
      <c r="M25" s="7"/>
    </row>
    <row r="26" spans="1:13" ht="18.7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8.7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8.7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8.7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8.75">
      <c r="A30" s="7"/>
      <c r="C30" s="7"/>
      <c r="E30" s="7"/>
      <c r="F30" s="7"/>
      <c r="G30" s="7"/>
      <c r="H30" s="7"/>
      <c r="I30" s="7"/>
      <c r="J30" s="7"/>
      <c r="K30" s="7"/>
      <c r="M30" s="7"/>
    </row>
  </sheetData>
  <mergeCells count="1">
    <mergeCell ref="A13:N1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workbookViewId="0">
      <selection activeCell="B16" sqref="B16"/>
    </sheetView>
  </sheetViews>
  <sheetFormatPr defaultRowHeight="13.5"/>
  <cols>
    <col min="1" max="1" width="36.125" style="90" customWidth="1"/>
    <col min="2" max="4" width="11.375" style="90" customWidth="1"/>
    <col min="5" max="5" width="30.125" style="90" customWidth="1"/>
    <col min="6" max="6" width="11.375" style="90" customWidth="1"/>
    <col min="7" max="7" width="13.25" style="90" bestFit="1" customWidth="1"/>
    <col min="8" max="8" width="14.5" style="90" bestFit="1" customWidth="1"/>
    <col min="9" max="9" width="12" style="90" bestFit="1" customWidth="1"/>
    <col min="10" max="16384" width="9" style="90"/>
  </cols>
  <sheetData>
    <row r="1" spans="1:9">
      <c r="A1" s="88" t="s">
        <v>1</v>
      </c>
    </row>
    <row r="2" spans="1:9" ht="25.5">
      <c r="A2" s="119" t="s">
        <v>1144</v>
      </c>
      <c r="B2" s="119"/>
      <c r="C2" s="119"/>
      <c r="D2" s="119"/>
      <c r="E2" s="119"/>
      <c r="F2" s="119"/>
      <c r="G2" s="119"/>
      <c r="H2" s="119"/>
      <c r="I2" s="12"/>
    </row>
    <row r="4" spans="1:9" ht="14.25">
      <c r="A4" s="107"/>
      <c r="B4" s="107"/>
      <c r="C4" s="107"/>
      <c r="D4" s="107"/>
      <c r="E4" s="107"/>
      <c r="F4" s="107"/>
      <c r="G4" s="108"/>
      <c r="H4" s="108" t="s">
        <v>2</v>
      </c>
      <c r="I4" s="108"/>
    </row>
    <row r="5" spans="1:9" ht="14.25">
      <c r="A5" s="120" t="s">
        <v>25</v>
      </c>
      <c r="B5" s="121"/>
      <c r="C5" s="121"/>
      <c r="D5" s="122"/>
      <c r="E5" s="120" t="s">
        <v>26</v>
      </c>
      <c r="F5" s="121"/>
      <c r="G5" s="121"/>
      <c r="H5" s="122"/>
    </row>
    <row r="6" spans="1:9" ht="27">
      <c r="A6" s="13" t="s">
        <v>27</v>
      </c>
      <c r="B6" s="13" t="s">
        <v>28</v>
      </c>
      <c r="C6" s="14" t="s">
        <v>29</v>
      </c>
      <c r="D6" s="14" t="s">
        <v>30</v>
      </c>
      <c r="E6" s="13" t="s">
        <v>27</v>
      </c>
      <c r="F6" s="13" t="s">
        <v>28</v>
      </c>
      <c r="G6" s="14" t="s">
        <v>29</v>
      </c>
      <c r="H6" s="14" t="s">
        <v>30</v>
      </c>
    </row>
    <row r="7" spans="1:9">
      <c r="A7" s="15" t="s">
        <v>31</v>
      </c>
      <c r="B7" s="16">
        <f>龙口镇一般公共预算收入!B6</f>
        <v>10180</v>
      </c>
      <c r="C7" s="16">
        <f>龙口镇一般公共预算收入!C6</f>
        <v>11073.929999999998</v>
      </c>
      <c r="D7" s="17">
        <f>龙口镇一般公共预算收入!F6</f>
        <v>14.528711476627157</v>
      </c>
      <c r="E7" s="15" t="s">
        <v>32</v>
      </c>
      <c r="F7" s="109">
        <f>'龙口镇一般公共预算支出（功能）'!C6</f>
        <v>17407.725299999998</v>
      </c>
      <c r="G7" s="109">
        <f>'龙口镇一般公共预算支出（功能）'!D6</f>
        <v>16977.485809999998</v>
      </c>
      <c r="H7" s="110">
        <f>'龙口镇一般公共预算支出（功能）'!G6</f>
        <v>33.806379850964113</v>
      </c>
    </row>
    <row r="8" spans="1:9">
      <c r="A8" s="18" t="s">
        <v>33</v>
      </c>
      <c r="B8" s="19">
        <f>龙口镇一般公共预算收入!B7</f>
        <v>7613</v>
      </c>
      <c r="C8" s="19">
        <f>龙口镇一般公共预算收入!C7</f>
        <v>8650.9299999999985</v>
      </c>
      <c r="D8" s="20">
        <f>龙口镇一般公共预算收入!F7</f>
        <v>18.976417695736419</v>
      </c>
      <c r="E8" s="111" t="s">
        <v>34</v>
      </c>
      <c r="F8" s="112">
        <f>'龙口镇一般公共预算支出（功能）'!C7</f>
        <v>4757.2736999999997</v>
      </c>
      <c r="G8" s="112">
        <f>'龙口镇一般公共预算支出（功能）'!D7</f>
        <v>3767.4269999999997</v>
      </c>
      <c r="H8" s="113">
        <f>'龙口镇一般公共预算支出（功能）'!G7</f>
        <v>137.36179117465772</v>
      </c>
    </row>
    <row r="9" spans="1:9">
      <c r="A9" s="22" t="s">
        <v>3</v>
      </c>
      <c r="B9" s="19">
        <f>龙口镇一般公共预算收入!B8</f>
        <v>4099</v>
      </c>
      <c r="C9" s="19">
        <f>龙口镇一般公共预算收入!C8</f>
        <v>3904.14</v>
      </c>
      <c r="D9" s="20">
        <f>龙口镇一般公共预算收入!F8</f>
        <v>31.250567308888332</v>
      </c>
      <c r="E9" s="111" t="s">
        <v>35</v>
      </c>
      <c r="F9" s="112">
        <f>'龙口镇一般公共预算支出（功能）'!C260</f>
        <v>0</v>
      </c>
      <c r="G9" s="112">
        <f>'龙口镇一般公共预算支出（功能）'!D260</f>
        <v>0</v>
      </c>
      <c r="H9" s="113" t="str">
        <f>'龙口镇一般公共预算支出（功能）'!G260</f>
        <v/>
      </c>
    </row>
    <row r="10" spans="1:9">
      <c r="A10" s="22" t="s">
        <v>4</v>
      </c>
      <c r="B10" s="19">
        <f>龙口镇一般公共预算收入!B9</f>
        <v>0</v>
      </c>
      <c r="C10" s="19">
        <f>龙口镇一般公共预算收入!C9</f>
        <v>0.18</v>
      </c>
      <c r="D10" s="20">
        <f>龙口镇一般公共预算收入!F9</f>
        <v>-99.983664282862023</v>
      </c>
      <c r="E10" s="111" t="s">
        <v>36</v>
      </c>
      <c r="F10" s="112">
        <f>'龙口镇一般公共预算支出（功能）'!C278</f>
        <v>239.822</v>
      </c>
      <c r="G10" s="112">
        <f>'龙口镇一般公共预算支出（功能）'!D278</f>
        <v>217.44029999999998</v>
      </c>
      <c r="H10" s="113">
        <f>'龙口镇一般公共预算支出（功能）'!G278</f>
        <v>-11.656750546050237</v>
      </c>
    </row>
    <row r="11" spans="1:9">
      <c r="A11" s="22" t="s">
        <v>5</v>
      </c>
      <c r="B11" s="19">
        <f>龙口镇一般公共预算收入!B10</f>
        <v>672</v>
      </c>
      <c r="C11" s="19">
        <f>龙口镇一般公共预算收入!C10</f>
        <v>693.48</v>
      </c>
      <c r="D11" s="20">
        <f>龙口镇一般公共预算收入!F10</f>
        <v>13.534486992681863</v>
      </c>
      <c r="E11" s="111" t="s">
        <v>37</v>
      </c>
      <c r="F11" s="112">
        <f>'龙口镇一般公共预算支出（功能）'!C399</f>
        <v>3678.1728000000003</v>
      </c>
      <c r="G11" s="112">
        <f>'龙口镇一般公共预算支出（功能）'!D399</f>
        <v>3720.7924999999996</v>
      </c>
      <c r="H11" s="113">
        <f>'龙口镇一般公共预算支出（功能）'!G399</f>
        <v>24.051549510597507</v>
      </c>
    </row>
    <row r="12" spans="1:9">
      <c r="A12" s="22" t="s">
        <v>6</v>
      </c>
      <c r="B12" s="19">
        <f>龙口镇一般公共预算收入!B11</f>
        <v>239</v>
      </c>
      <c r="C12" s="19">
        <f>龙口镇一般公共预算收入!C11</f>
        <v>174.77</v>
      </c>
      <c r="D12" s="20">
        <f>龙口镇一般公共预算收入!F11</f>
        <v>-19.434840732033372</v>
      </c>
      <c r="E12" s="111" t="s">
        <v>38</v>
      </c>
      <c r="F12" s="112">
        <f>'龙口镇一般公共预算支出（功能）'!C454</f>
        <v>0</v>
      </c>
      <c r="G12" s="112">
        <f>'龙口镇一般公共预算支出（功能）'!D454</f>
        <v>0</v>
      </c>
      <c r="H12" s="113" t="str">
        <f>'龙口镇一般公共预算支出（功能）'!G454</f>
        <v/>
      </c>
    </row>
    <row r="13" spans="1:9">
      <c r="A13" s="22" t="s">
        <v>7</v>
      </c>
      <c r="B13" s="19">
        <f>龙口镇一般公共预算收入!B12</f>
        <v>27</v>
      </c>
      <c r="C13" s="19">
        <f>龙口镇一般公共预算收入!C12</f>
        <v>57.05</v>
      </c>
      <c r="D13" s="20">
        <f>龙口镇一般公共预算收入!F12</f>
        <v>133.81147540983608</v>
      </c>
      <c r="E13" s="111" t="s">
        <v>39</v>
      </c>
      <c r="F13" s="112">
        <f>'龙口镇一般公共预算支出（功能）'!C508</f>
        <v>31</v>
      </c>
      <c r="G13" s="112">
        <f>'龙口镇一般公共预算支出（功能）'!D508</f>
        <v>30.165099999999999</v>
      </c>
      <c r="H13" s="113">
        <f>'龙口镇一般公共预算支出（功能）'!G508</f>
        <v>3.0408301992491866</v>
      </c>
    </row>
    <row r="14" spans="1:9">
      <c r="A14" s="22" t="s">
        <v>8</v>
      </c>
      <c r="B14" s="19">
        <f>龙口镇一般公共预算收入!B13</f>
        <v>598</v>
      </c>
      <c r="C14" s="19">
        <f>龙口镇一般公共预算收入!C13</f>
        <v>1627.12</v>
      </c>
      <c r="D14" s="20">
        <f>龙口镇一般公共预算收入!F13</f>
        <v>199.33404466683834</v>
      </c>
      <c r="E14" s="111" t="s">
        <v>40</v>
      </c>
      <c r="F14" s="112">
        <f>'龙口镇一般公共预算支出（功能）'!C557</f>
        <v>3614.9562000000005</v>
      </c>
      <c r="G14" s="112">
        <f>'龙口镇一般公共预算支出（功能）'!D557</f>
        <v>4101.3240100000003</v>
      </c>
      <c r="H14" s="113">
        <f>'龙口镇一般公共预算支出（功能）'!G557</f>
        <v>43.984943685832199</v>
      </c>
    </row>
    <row r="15" spans="1:9">
      <c r="A15" s="22" t="s">
        <v>9</v>
      </c>
      <c r="B15" s="19">
        <f>龙口镇一般公共预算收入!B14</f>
        <v>360</v>
      </c>
      <c r="C15" s="19">
        <f>龙口镇一般公共预算收入!C14</f>
        <v>510.88</v>
      </c>
      <c r="D15" s="20">
        <f>龙口镇一般公共预算收入!F14</f>
        <v>56.084445938101489</v>
      </c>
      <c r="E15" s="111" t="s">
        <v>41</v>
      </c>
      <c r="F15" s="112">
        <f>'龙口镇一般公共预算支出（功能）'!C671</f>
        <v>2254.9570999999996</v>
      </c>
      <c r="G15" s="112">
        <f>'龙口镇一般公共预算支出（功能）'!D671</f>
        <v>2112.0425999999998</v>
      </c>
      <c r="H15" s="113">
        <f>'龙口镇一般公共预算支出（功能）'!G671</f>
        <v>23.644278371047577</v>
      </c>
    </row>
    <row r="16" spans="1:9">
      <c r="A16" s="22" t="s">
        <v>10</v>
      </c>
      <c r="B16" s="19">
        <f>龙口镇一般公共预算收入!B15</f>
        <v>113</v>
      </c>
      <c r="C16" s="19">
        <f>龙口镇一般公共预算收入!C15</f>
        <v>175.07</v>
      </c>
      <c r="D16" s="20">
        <f>龙口镇一般公共预算收入!F15</f>
        <v>70.003884249368795</v>
      </c>
      <c r="E16" s="111" t="s">
        <v>42</v>
      </c>
      <c r="F16" s="112">
        <f>'龙口镇一般公共预算支出（功能）'!C743</f>
        <v>14.96</v>
      </c>
      <c r="G16" s="112">
        <f>'龙口镇一般公共预算支出（功能）'!D743</f>
        <v>34.730000000000004</v>
      </c>
      <c r="H16" s="113">
        <f>'龙口镇一般公共预算支出（功能）'!G743</f>
        <v>103.45635618043354</v>
      </c>
    </row>
    <row r="17" spans="1:8">
      <c r="A17" s="22" t="s">
        <v>11</v>
      </c>
      <c r="B17" s="19">
        <f>龙口镇一般公共预算收入!B16</f>
        <v>1213</v>
      </c>
      <c r="C17" s="19">
        <f>龙口镇一般公共预算收入!C16</f>
        <v>1058.97</v>
      </c>
      <c r="D17" s="20">
        <f>龙口镇一般公共预算收入!F16</f>
        <v>-3.9787822459989921</v>
      </c>
      <c r="E17" s="111" t="s">
        <v>43</v>
      </c>
      <c r="F17" s="112">
        <f>'龙口镇一般公共预算支出（功能）'!C792</f>
        <v>1730</v>
      </c>
      <c r="G17" s="112">
        <f>'龙口镇一般公共预算支出（功能）'!D792</f>
        <v>552.13220000000001</v>
      </c>
      <c r="H17" s="113">
        <f>'龙口镇一般公共预算支出（功能）'!G792</f>
        <v>-69.405137797406994</v>
      </c>
    </row>
    <row r="18" spans="1:8">
      <c r="A18" s="22" t="s">
        <v>12</v>
      </c>
      <c r="B18" s="19">
        <f>龙口镇一般公共预算收入!B17</f>
        <v>50</v>
      </c>
      <c r="C18" s="19">
        <f>龙口镇一般公共预算收入!C17</f>
        <v>228.89</v>
      </c>
      <c r="D18" s="20">
        <f>龙口镇一般公共预算收入!F17</f>
        <v>403.60836083608359</v>
      </c>
      <c r="E18" s="111" t="s">
        <v>44</v>
      </c>
      <c r="F18" s="112">
        <f>'龙口镇一般公共预算支出（功能）'!C816</f>
        <v>592.70460000000003</v>
      </c>
      <c r="G18" s="112">
        <f>'龙口镇一般公共预算支出（功能）'!D816</f>
        <v>2117.5857000000001</v>
      </c>
      <c r="H18" s="113">
        <f>'龙口镇一般公共预算支出（功能）'!G816</f>
        <v>62.423640009225764</v>
      </c>
    </row>
    <row r="19" spans="1:8">
      <c r="A19" s="22" t="s">
        <v>13</v>
      </c>
      <c r="B19" s="19">
        <f>龙口镇一般公共预算收入!B18</f>
        <v>57</v>
      </c>
      <c r="C19" s="19">
        <f>龙口镇一般公共预算收入!C18</f>
        <v>220.38</v>
      </c>
      <c r="D19" s="20">
        <f>龙口镇一般公共预算收入!F18</f>
        <v>324.05233788724263</v>
      </c>
      <c r="E19" s="111" t="s">
        <v>45</v>
      </c>
      <c r="F19" s="112">
        <f>'龙口镇一般公共预算支出（功能）'!C933</f>
        <v>145.874</v>
      </c>
      <c r="G19" s="112">
        <f>'龙口镇一般公共预算支出（功能）'!D933</f>
        <v>154.88489999999999</v>
      </c>
      <c r="H19" s="113" t="str">
        <f>'龙口镇一般公共预算支出（功能）'!G933</f>
        <v/>
      </c>
    </row>
    <row r="20" spans="1:8">
      <c r="A20" s="22" t="s">
        <v>14</v>
      </c>
      <c r="B20" s="19">
        <f>龙口镇一般公共预算收入!B19</f>
        <v>185</v>
      </c>
      <c r="C20" s="19">
        <f>龙口镇一般公共预算收入!C19</f>
        <v>0</v>
      </c>
      <c r="D20" s="20">
        <f>龙口镇一般公共预算收入!F19</f>
        <v>-100</v>
      </c>
      <c r="E20" s="111" t="s">
        <v>46</v>
      </c>
      <c r="F20" s="112">
        <f>'龙口镇一般公共预算支出（功能）'!C980</f>
        <v>6.1947999999999999</v>
      </c>
      <c r="G20" s="112">
        <f>'龙口镇一般公共预算支出（功能）'!D980</f>
        <v>5.3148</v>
      </c>
      <c r="H20" s="113">
        <f>'龙口镇一般公共预算支出（功能）'!G980</f>
        <v>-53.744125326370764</v>
      </c>
    </row>
    <row r="21" spans="1:8">
      <c r="A21" s="22" t="s">
        <v>15</v>
      </c>
      <c r="B21" s="19">
        <f>龙口镇一般公共预算收入!B20</f>
        <v>0</v>
      </c>
      <c r="C21" s="19">
        <f>龙口镇一般公共预算收入!C20</f>
        <v>0</v>
      </c>
      <c r="D21" s="20" t="str">
        <f>龙口镇一般公共预算收入!F20</f>
        <v/>
      </c>
      <c r="E21" s="111" t="s">
        <v>47</v>
      </c>
      <c r="F21" s="112">
        <f>'龙口镇一般公共预算支出（功能）'!C1026</f>
        <v>25.810099999999998</v>
      </c>
      <c r="G21" s="112">
        <f>'龙口镇一般公共预算支出（功能）'!D1026</f>
        <v>25.810099999999998</v>
      </c>
      <c r="H21" s="113">
        <f>'龙口镇一般公共预算支出（功能）'!G1026</f>
        <v>152.64636498008002</v>
      </c>
    </row>
    <row r="22" spans="1:8">
      <c r="A22" s="18" t="s">
        <v>48</v>
      </c>
      <c r="B22" s="19">
        <f>龙口镇一般公共预算收入!B21</f>
        <v>2567</v>
      </c>
      <c r="C22" s="19">
        <f>龙口镇一般公共预算收入!C21</f>
        <v>2423</v>
      </c>
      <c r="D22" s="20">
        <f>龙口镇一般公共预算收入!F21</f>
        <v>1.0425354462051708</v>
      </c>
      <c r="E22" s="111" t="s">
        <v>49</v>
      </c>
      <c r="F22" s="112">
        <f>'龙口镇一般公共预算支出（功能）'!C1053</f>
        <v>0</v>
      </c>
      <c r="G22" s="112">
        <f>'龙口镇一般公共预算支出（功能）'!D1053</f>
        <v>0</v>
      </c>
      <c r="H22" s="113" t="str">
        <f>'龙口镇一般公共预算支出（功能）'!G1053</f>
        <v/>
      </c>
    </row>
    <row r="23" spans="1:8">
      <c r="A23" s="22" t="s">
        <v>50</v>
      </c>
      <c r="B23" s="19">
        <f>龙口镇一般公共预算收入!B22</f>
        <v>0</v>
      </c>
      <c r="C23" s="19">
        <f>龙口镇一般公共预算收入!C22</f>
        <v>0</v>
      </c>
      <c r="D23" s="20" t="str">
        <f>龙口镇一般公共预算收入!F22</f>
        <v/>
      </c>
      <c r="E23" s="111" t="s">
        <v>51</v>
      </c>
      <c r="F23" s="112">
        <f>'龙口镇一般公共预算支出（功能）'!C1056</f>
        <v>0</v>
      </c>
      <c r="G23" s="112">
        <f>'龙口镇一般公共预算支出（功能）'!D1056</f>
        <v>0</v>
      </c>
      <c r="H23" s="113" t="str">
        <f>'龙口镇一般公共预算支出（功能）'!G1056</f>
        <v/>
      </c>
    </row>
    <row r="24" spans="1:8">
      <c r="A24" s="22" t="s">
        <v>52</v>
      </c>
      <c r="B24" s="19">
        <f>龙口镇一般公共预算收入!B23</f>
        <v>0</v>
      </c>
      <c r="C24" s="19">
        <f>龙口镇一般公共预算收入!C23</f>
        <v>0</v>
      </c>
      <c r="D24" s="20" t="str">
        <f>龙口镇一般公共预算收入!F23</f>
        <v/>
      </c>
      <c r="E24" s="111" t="s">
        <v>53</v>
      </c>
      <c r="F24" s="112">
        <f>'龙口镇一般公共预算支出（功能）'!C1094</f>
        <v>138</v>
      </c>
      <c r="G24" s="112">
        <f>'龙口镇一般公共预算支出（功能）'!D1094</f>
        <v>137.8366</v>
      </c>
      <c r="H24" s="113">
        <f>'龙口镇一般公共预算支出（功能）'!G1094</f>
        <v>12.687831310723272</v>
      </c>
    </row>
    <row r="25" spans="1:8">
      <c r="A25" s="22" t="s">
        <v>16</v>
      </c>
      <c r="B25" s="19">
        <f>龙口镇一般公共预算收入!B24</f>
        <v>0</v>
      </c>
      <c r="C25" s="19">
        <f>龙口镇一般公共预算收入!C24</f>
        <v>0</v>
      </c>
      <c r="D25" s="20" t="str">
        <f>龙口镇一般公共预算收入!F24</f>
        <v/>
      </c>
      <c r="E25" s="111" t="s">
        <v>54</v>
      </c>
      <c r="F25" s="112">
        <f>'龙口镇一般公共预算支出（功能）'!C1112</f>
        <v>0</v>
      </c>
      <c r="G25" s="112">
        <f>'龙口镇一般公共预算支出（功能）'!D1112</f>
        <v>0</v>
      </c>
      <c r="H25" s="113" t="str">
        <f>'龙口镇一般公共预算支出（功能）'!G1112</f>
        <v/>
      </c>
    </row>
    <row r="26" spans="1:8">
      <c r="A26" s="22" t="s">
        <v>55</v>
      </c>
      <c r="B26" s="19">
        <f>龙口镇一般公共预算收入!B25</f>
        <v>0</v>
      </c>
      <c r="C26" s="19">
        <f>龙口镇一般公共预算收入!C25</f>
        <v>0</v>
      </c>
      <c r="D26" s="20" t="str">
        <f>龙口镇一般公共预算收入!F25</f>
        <v/>
      </c>
      <c r="E26" s="111" t="s">
        <v>17</v>
      </c>
      <c r="F26" s="112">
        <f>'龙口镇一般公共预算支出（功能）'!C1150</f>
        <v>0</v>
      </c>
      <c r="G26" s="112">
        <f>'龙口镇一般公共预算支出（功能）'!D1150</f>
        <v>0</v>
      </c>
      <c r="H26" s="113" t="str">
        <f>'龙口镇一般公共预算支出（功能）'!G1150</f>
        <v/>
      </c>
    </row>
    <row r="27" spans="1:8">
      <c r="A27" s="22" t="s">
        <v>56</v>
      </c>
      <c r="B27" s="19">
        <f>龙口镇一般公共预算收入!B26</f>
        <v>2567</v>
      </c>
      <c r="C27" s="19">
        <f>龙口镇一般公共预算收入!C26</f>
        <v>2423</v>
      </c>
      <c r="D27" s="20">
        <f>龙口镇一般公共预算收入!F26</f>
        <v>1.0425354462051708</v>
      </c>
      <c r="E27" s="111" t="s">
        <v>1138</v>
      </c>
      <c r="F27" s="112">
        <f>'龙口镇一般公共预算支出（功能）'!C1151</f>
        <v>178</v>
      </c>
      <c r="G27" s="112">
        <f>'龙口镇一般公共预算支出（功能）'!D1151</f>
        <v>0</v>
      </c>
      <c r="H27" s="113" t="str">
        <f>'龙口镇一般公共预算支出（功能）'!G1151</f>
        <v/>
      </c>
    </row>
    <row r="28" spans="1:8">
      <c r="A28" s="22" t="s">
        <v>18</v>
      </c>
      <c r="B28" s="19">
        <f>龙口镇一般公共预算收入!B27</f>
        <v>0</v>
      </c>
      <c r="C28" s="19">
        <f>龙口镇一般公共预算收入!C27</f>
        <v>0</v>
      </c>
      <c r="D28" s="20" t="str">
        <f>龙口镇一般公共预算收入!F27</f>
        <v/>
      </c>
      <c r="E28" s="111" t="s">
        <v>19</v>
      </c>
      <c r="F28" s="112">
        <f>'龙口镇一般公共预算支出（功能）'!C1155</f>
        <v>0</v>
      </c>
      <c r="G28" s="112">
        <f>'龙口镇一般公共预算支出（功能）'!D1155</f>
        <v>0</v>
      </c>
      <c r="H28" s="113" t="str">
        <f>'龙口镇一般公共预算支出（功能）'!G1155</f>
        <v/>
      </c>
    </row>
    <row r="29" spans="1:8">
      <c r="A29" s="22" t="s">
        <v>20</v>
      </c>
      <c r="B29" s="19">
        <f>龙口镇一般公共预算收入!B28</f>
        <v>0</v>
      </c>
      <c r="C29" s="19">
        <f>龙口镇一般公共预算收入!C28</f>
        <v>0</v>
      </c>
      <c r="D29" s="20" t="str">
        <f>龙口镇一般公共预算收入!F28</f>
        <v/>
      </c>
      <c r="E29" s="111" t="s">
        <v>57</v>
      </c>
      <c r="F29" s="112">
        <f>'龙口镇一般公共预算支出（功能）'!C1159</f>
        <v>0</v>
      </c>
      <c r="G29" s="112">
        <f>'龙口镇一般公共预算支出（功能）'!D1159</f>
        <v>0</v>
      </c>
      <c r="H29" s="113" t="str">
        <f>'龙口镇一般公共预算支出（功能）'!G1159</f>
        <v/>
      </c>
    </row>
    <row r="30" spans="1:8">
      <c r="A30" s="22" t="s">
        <v>21</v>
      </c>
      <c r="B30" s="19">
        <f>龙口镇一般公共预算收入!B29</f>
        <v>0</v>
      </c>
      <c r="C30" s="19">
        <f>龙口镇一般公共预算收入!C29</f>
        <v>0</v>
      </c>
      <c r="D30" s="20" t="str">
        <f>龙口镇一般公共预算收入!F29</f>
        <v/>
      </c>
      <c r="E30" s="25" t="s">
        <v>58</v>
      </c>
      <c r="F30" s="109">
        <f>'龙口镇一般公共预算支出（功能）'!C1161</f>
        <v>989</v>
      </c>
      <c r="G30" s="109">
        <f>'龙口镇一般公共预算支出（功能）'!D1161</f>
        <v>989</v>
      </c>
      <c r="H30" s="110">
        <f>'龙口镇一般公共预算支出（功能）'!G1161</f>
        <v>-11.220825852782765</v>
      </c>
    </row>
    <row r="31" spans="1:8">
      <c r="A31" s="24" t="s">
        <v>22</v>
      </c>
      <c r="B31" s="28">
        <f>龙口镇一般公共预算收入!B30</f>
        <v>3998</v>
      </c>
      <c r="C31" s="28">
        <f>龙口镇一般公共预算收入!C30</f>
        <v>6892.4858100000001</v>
      </c>
      <c r="D31" s="17">
        <f>龙口镇一般公共预算收入!F30</f>
        <v>66.786911828404527</v>
      </c>
      <c r="E31" s="25" t="s">
        <v>23</v>
      </c>
      <c r="F31" s="109">
        <f>'龙口镇一般公共预算支出（功能）'!C1167</f>
        <v>0</v>
      </c>
      <c r="G31" s="109">
        <f>'龙口镇一般公共预算支出（功能）'!D1167</f>
        <v>0</v>
      </c>
      <c r="H31" s="110" t="str">
        <f>'龙口镇一般公共预算支出（功能）'!G1167</f>
        <v/>
      </c>
    </row>
    <row r="32" spans="1:8">
      <c r="A32" s="18" t="s">
        <v>59</v>
      </c>
      <c r="B32" s="114">
        <f>龙口镇一般公共预算收入!B31</f>
        <v>0</v>
      </c>
      <c r="C32" s="114">
        <f>龙口镇一般公共预算收入!C31</f>
        <v>0</v>
      </c>
      <c r="D32" s="20">
        <f>龙口镇一般公共预算收入!F31</f>
        <v>-100</v>
      </c>
      <c r="E32" s="25" t="s">
        <v>60</v>
      </c>
      <c r="F32" s="109">
        <f>'龙口镇一般公共预算支出（功能）'!C1170</f>
        <v>0</v>
      </c>
      <c r="G32" s="109">
        <f>'龙口镇一般公共预算支出（功能）'!D1170</f>
        <v>0</v>
      </c>
      <c r="H32" s="110" t="str">
        <f>'龙口镇一般公共预算支出（功能）'!G1170</f>
        <v/>
      </c>
    </row>
    <row r="33" spans="1:8">
      <c r="A33" s="18" t="s">
        <v>61</v>
      </c>
      <c r="B33" s="114">
        <f>龙口镇一般公共预算收入!B36</f>
        <v>3998</v>
      </c>
      <c r="C33" s="114">
        <f>龙口镇一般公共预算收入!C36</f>
        <v>6892.4858100000001</v>
      </c>
      <c r="D33" s="20">
        <f>龙口镇一般公共预算收入!F36</f>
        <v>79.37457052811834</v>
      </c>
      <c r="E33" s="25" t="s">
        <v>62</v>
      </c>
      <c r="F33" s="109">
        <f>'龙口镇一般公共预算支出（功能）'!C1172</f>
        <v>0</v>
      </c>
      <c r="G33" s="109">
        <f>'龙口镇一般公共预算支出（功能）'!D1172</f>
        <v>0</v>
      </c>
      <c r="H33" s="110" t="str">
        <f>'龙口镇一般公共预算支出（功能）'!G1172</f>
        <v/>
      </c>
    </row>
    <row r="34" spans="1:8">
      <c r="A34" s="26" t="s">
        <v>63</v>
      </c>
      <c r="B34" s="114">
        <f>龙口镇一般公共预算收入!B46</f>
        <v>0</v>
      </c>
      <c r="C34" s="114">
        <f>龙口镇一般公共预算收入!C46</f>
        <v>0</v>
      </c>
      <c r="D34" s="20" t="str">
        <f>龙口镇一般公共预算收入!F46</f>
        <v/>
      </c>
      <c r="E34" s="15"/>
      <c r="F34" s="112"/>
      <c r="G34" s="112"/>
      <c r="H34" s="113"/>
    </row>
    <row r="35" spans="1:8">
      <c r="A35" s="27" t="s">
        <v>64</v>
      </c>
      <c r="B35" s="28">
        <f>龙口镇一般公共预算收入!B47</f>
        <v>0</v>
      </c>
      <c r="C35" s="29">
        <f>龙口镇一般公共预算收入!C47</f>
        <v>0</v>
      </c>
      <c r="D35" s="17" t="str">
        <f>龙口镇一般公共预算收入!F47</f>
        <v/>
      </c>
      <c r="E35" s="15"/>
      <c r="F35" s="112"/>
      <c r="G35" s="112"/>
      <c r="H35" s="113"/>
    </row>
    <row r="36" spans="1:8">
      <c r="A36" s="25" t="s">
        <v>65</v>
      </c>
      <c r="B36" s="28">
        <f>龙口镇一般公共预算收入!B48</f>
        <v>142</v>
      </c>
      <c r="C36" s="28">
        <f>龙口镇一般公共预算收入!C48</f>
        <v>0</v>
      </c>
      <c r="D36" s="17" t="str">
        <f>龙口镇一般公共预算收入!F48</f>
        <v/>
      </c>
      <c r="E36" s="15"/>
      <c r="F36" s="112"/>
      <c r="G36" s="112"/>
      <c r="H36" s="113"/>
    </row>
    <row r="37" spans="1:8">
      <c r="A37" s="25" t="s">
        <v>66</v>
      </c>
      <c r="B37" s="28">
        <f>龙口镇一般公共预算收入!B49</f>
        <v>0</v>
      </c>
      <c r="C37" s="28">
        <f>龙口镇一般公共预算收入!C49</f>
        <v>0</v>
      </c>
      <c r="D37" s="17" t="str">
        <f>龙口镇一般公共预算收入!F49</f>
        <v/>
      </c>
      <c r="E37" s="15"/>
      <c r="F37" s="112"/>
      <c r="G37" s="112"/>
      <c r="H37" s="113"/>
    </row>
    <row r="38" spans="1:8">
      <c r="A38" s="13" t="s">
        <v>24</v>
      </c>
      <c r="B38" s="28">
        <f>B7+B31+B35+B36+B37</f>
        <v>14320</v>
      </c>
      <c r="C38" s="28">
        <f>C7+C31+C35+C36+C37</f>
        <v>17966.415809999999</v>
      </c>
      <c r="D38" s="17">
        <f>龙口镇一般公共预算收入!F50</f>
        <v>30.170327584258104</v>
      </c>
      <c r="E38" s="13" t="s">
        <v>67</v>
      </c>
      <c r="F38" s="30">
        <f>F7+F30+F31+F32+F33</f>
        <v>18396.725299999998</v>
      </c>
      <c r="G38" s="30">
        <f>G7+G30+G31+G32+G33</f>
        <v>17966.485809999998</v>
      </c>
      <c r="H38" s="31">
        <f>'龙口镇一般公共预算支出（功能）'!G1173</f>
        <v>30.170327584258104</v>
      </c>
    </row>
  </sheetData>
  <mergeCells count="3">
    <mergeCell ref="A2:H2"/>
    <mergeCell ref="A5:D5"/>
    <mergeCell ref="E5:H5"/>
  </mergeCells>
  <phoneticPr fontId="1" type="noConversion"/>
  <pageMargins left="0.19685039370078741" right="0.19685039370078741" top="0.35433070866141736" bottom="0.55118110236220474" header="0.31496062992125984" footer="0.31496062992125984"/>
  <pageSetup paperSize="9" scale="98" fitToWidth="0" orientation="landscape" verticalDpi="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V50"/>
  <sheetViews>
    <sheetView workbookViewId="0">
      <selection activeCell="E56" sqref="E56"/>
    </sheetView>
  </sheetViews>
  <sheetFormatPr defaultColWidth="40.5" defaultRowHeight="13.5"/>
  <cols>
    <col min="1" max="1" width="49" style="11" customWidth="1"/>
    <col min="2" max="2" width="13" style="11" customWidth="1"/>
    <col min="3" max="3" width="12.5" style="11" customWidth="1"/>
    <col min="4" max="4" width="14.5" style="11" customWidth="1"/>
    <col min="5" max="5" width="13" style="11" customWidth="1"/>
    <col min="6" max="6" width="12.375" style="11" customWidth="1"/>
    <col min="7" max="7" width="11.75" style="32" customWidth="1"/>
    <col min="8" max="254" width="9" style="11" customWidth="1"/>
    <col min="255" max="16384" width="40.5" style="11"/>
  </cols>
  <sheetData>
    <row r="1" spans="1:256">
      <c r="A1" s="11" t="s">
        <v>68</v>
      </c>
    </row>
    <row r="2" spans="1:256" ht="22.5">
      <c r="A2" s="123" t="s">
        <v>1145</v>
      </c>
      <c r="B2" s="123"/>
      <c r="C2" s="123"/>
      <c r="D2" s="123"/>
      <c r="E2" s="123"/>
      <c r="F2" s="123"/>
      <c r="G2" s="123"/>
    </row>
    <row r="3" spans="1:256" ht="14.25">
      <c r="A3" s="33"/>
      <c r="B3" s="34"/>
      <c r="C3" s="34"/>
      <c r="D3" s="34"/>
      <c r="E3" s="34"/>
      <c r="F3" s="34"/>
      <c r="G3" s="35" t="s">
        <v>69</v>
      </c>
    </row>
    <row r="4" spans="1:256">
      <c r="A4" s="124" t="s">
        <v>70</v>
      </c>
      <c r="B4" s="126" t="s">
        <v>71</v>
      </c>
      <c r="C4" s="128" t="s">
        <v>72</v>
      </c>
      <c r="D4" s="130" t="s">
        <v>73</v>
      </c>
      <c r="E4" s="132" t="s">
        <v>74</v>
      </c>
      <c r="F4" s="132" t="s">
        <v>75</v>
      </c>
      <c r="G4" s="134" t="s">
        <v>76</v>
      </c>
    </row>
    <row r="5" spans="1:256">
      <c r="A5" s="125"/>
      <c r="B5" s="127"/>
      <c r="C5" s="129"/>
      <c r="D5" s="131"/>
      <c r="E5" s="133"/>
      <c r="F5" s="133"/>
      <c r="G5" s="135"/>
    </row>
    <row r="6" spans="1:256">
      <c r="A6" s="36" t="s">
        <v>77</v>
      </c>
      <c r="B6" s="37">
        <f>B7+B21</f>
        <v>10180</v>
      </c>
      <c r="C6" s="37">
        <f>C7+C21</f>
        <v>11073.929999999998</v>
      </c>
      <c r="D6" s="38">
        <f t="shared" ref="D6:D50" si="0">IFERROR(C6/B6*100,"")</f>
        <v>108.7812377210216</v>
      </c>
      <c r="E6" s="37">
        <f>E7+E21</f>
        <v>9669.1299999999992</v>
      </c>
      <c r="F6" s="39">
        <f>IFERROR(G6/E6*100,"")</f>
        <v>14.528711476627157</v>
      </c>
      <c r="G6" s="40">
        <f t="shared" ref="G6:G45" si="1">C6-E6</f>
        <v>1404.7999999999993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>
      <c r="A7" s="36" t="s">
        <v>78</v>
      </c>
      <c r="B7" s="37">
        <f>SUM(B8:B20)</f>
        <v>7613</v>
      </c>
      <c r="C7" s="37">
        <f>SUM(C8:C20)</f>
        <v>8650.9299999999985</v>
      </c>
      <c r="D7" s="38">
        <f t="shared" si="0"/>
        <v>113.6336529620386</v>
      </c>
      <c r="E7" s="37">
        <f>SUM(E8:E20)</f>
        <v>7271.1299999999992</v>
      </c>
      <c r="F7" s="39">
        <f>IFERROR(G7/E7*100,"")</f>
        <v>18.976417695736419</v>
      </c>
      <c r="G7" s="40">
        <f t="shared" si="1"/>
        <v>1379.7999999999993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>
      <c r="A8" s="42" t="s">
        <v>79</v>
      </c>
      <c r="B8" s="116">
        <v>4099</v>
      </c>
      <c r="C8" s="65">
        <v>3904.14</v>
      </c>
      <c r="D8" s="45">
        <f t="shared" si="0"/>
        <v>95.246157599414488</v>
      </c>
      <c r="E8" s="65">
        <v>2974.57</v>
      </c>
      <c r="F8" s="46">
        <f t="shared" ref="F8:F50" si="2">IFERROR(G8/E8*100,"")</f>
        <v>31.250567308888332</v>
      </c>
      <c r="G8" s="47">
        <f t="shared" si="1"/>
        <v>929.56999999999971</v>
      </c>
    </row>
    <row r="9" spans="1:256">
      <c r="A9" s="42" t="s">
        <v>4</v>
      </c>
      <c r="B9" s="116">
        <v>0</v>
      </c>
      <c r="C9" s="65">
        <v>0.18</v>
      </c>
      <c r="D9" s="45" t="str">
        <f t="shared" si="0"/>
        <v/>
      </c>
      <c r="E9" s="65">
        <v>1101.8800000000001</v>
      </c>
      <c r="F9" s="46">
        <f t="shared" si="2"/>
        <v>-99.983664282862023</v>
      </c>
      <c r="G9" s="47">
        <f t="shared" si="1"/>
        <v>-1101.7</v>
      </c>
    </row>
    <row r="10" spans="1:256">
      <c r="A10" s="42" t="s">
        <v>5</v>
      </c>
      <c r="B10" s="116">
        <v>672</v>
      </c>
      <c r="C10" s="65">
        <v>693.48</v>
      </c>
      <c r="D10" s="45">
        <f t="shared" si="0"/>
        <v>103.19642857142857</v>
      </c>
      <c r="E10" s="65">
        <v>610.80999999999995</v>
      </c>
      <c r="F10" s="46">
        <f t="shared" si="2"/>
        <v>13.534486992681863</v>
      </c>
      <c r="G10" s="47">
        <f t="shared" si="1"/>
        <v>82.670000000000073</v>
      </c>
    </row>
    <row r="11" spans="1:256">
      <c r="A11" s="42" t="s">
        <v>6</v>
      </c>
      <c r="B11" s="116">
        <v>239</v>
      </c>
      <c r="C11" s="65">
        <v>174.77</v>
      </c>
      <c r="D11" s="45">
        <f t="shared" si="0"/>
        <v>73.125523012552307</v>
      </c>
      <c r="E11" s="65">
        <v>216.93</v>
      </c>
      <c r="F11" s="46">
        <f t="shared" si="2"/>
        <v>-19.434840732033372</v>
      </c>
      <c r="G11" s="47">
        <f t="shared" si="1"/>
        <v>-42.16</v>
      </c>
    </row>
    <row r="12" spans="1:256">
      <c r="A12" s="42" t="s">
        <v>7</v>
      </c>
      <c r="B12" s="116">
        <v>27</v>
      </c>
      <c r="C12" s="65">
        <v>57.05</v>
      </c>
      <c r="D12" s="45">
        <f t="shared" si="0"/>
        <v>211.29629629629628</v>
      </c>
      <c r="E12" s="65">
        <v>24.4</v>
      </c>
      <c r="F12" s="46">
        <f t="shared" si="2"/>
        <v>133.81147540983608</v>
      </c>
      <c r="G12" s="47">
        <f t="shared" si="1"/>
        <v>32.65</v>
      </c>
    </row>
    <row r="13" spans="1:256">
      <c r="A13" s="42" t="s">
        <v>8</v>
      </c>
      <c r="B13" s="116">
        <v>598</v>
      </c>
      <c r="C13" s="65">
        <v>1627.12</v>
      </c>
      <c r="D13" s="45">
        <f>IFERROR(C13/B13*100,"")</f>
        <v>272.09364548494983</v>
      </c>
      <c r="E13" s="65">
        <v>543.58000000000004</v>
      </c>
      <c r="F13" s="46">
        <f t="shared" si="2"/>
        <v>199.33404466683834</v>
      </c>
      <c r="G13" s="47">
        <f>C13-E13</f>
        <v>1083.54</v>
      </c>
    </row>
    <row r="14" spans="1:256">
      <c r="A14" s="42" t="s">
        <v>9</v>
      </c>
      <c r="B14" s="116">
        <v>360</v>
      </c>
      <c r="C14" s="65">
        <v>510.88</v>
      </c>
      <c r="D14" s="45">
        <f t="shared" si="0"/>
        <v>141.9111111111111</v>
      </c>
      <c r="E14" s="65">
        <v>327.31</v>
      </c>
      <c r="F14" s="46">
        <f t="shared" si="2"/>
        <v>56.084445938101489</v>
      </c>
      <c r="G14" s="47">
        <f t="shared" si="1"/>
        <v>183.57</v>
      </c>
    </row>
    <row r="15" spans="1:256">
      <c r="A15" s="42" t="s">
        <v>10</v>
      </c>
      <c r="B15" s="116">
        <v>113</v>
      </c>
      <c r="C15" s="65">
        <v>175.07</v>
      </c>
      <c r="D15" s="45">
        <f t="shared" si="0"/>
        <v>154.92920353982299</v>
      </c>
      <c r="E15" s="65">
        <v>102.98</v>
      </c>
      <c r="F15" s="46">
        <f t="shared" si="2"/>
        <v>70.003884249368795</v>
      </c>
      <c r="G15" s="47">
        <f t="shared" si="1"/>
        <v>72.089999999999989</v>
      </c>
    </row>
    <row r="16" spans="1:256">
      <c r="A16" s="42" t="s">
        <v>11</v>
      </c>
      <c r="B16" s="116">
        <v>1213</v>
      </c>
      <c r="C16" s="65">
        <v>1058.97</v>
      </c>
      <c r="D16" s="45">
        <f t="shared" si="0"/>
        <v>87.301731244847488</v>
      </c>
      <c r="E16" s="65">
        <v>1102.8499999999999</v>
      </c>
      <c r="F16" s="46">
        <f t="shared" si="2"/>
        <v>-3.9787822459989921</v>
      </c>
      <c r="G16" s="47">
        <f t="shared" si="1"/>
        <v>-43.879999999999882</v>
      </c>
    </row>
    <row r="17" spans="1:256">
      <c r="A17" s="42" t="s">
        <v>12</v>
      </c>
      <c r="B17" s="116">
        <v>50</v>
      </c>
      <c r="C17" s="65">
        <v>228.89</v>
      </c>
      <c r="D17" s="45">
        <f t="shared" si="0"/>
        <v>457.78</v>
      </c>
      <c r="E17" s="65">
        <v>45.45</v>
      </c>
      <c r="F17" s="46">
        <f t="shared" si="2"/>
        <v>403.60836083608359</v>
      </c>
      <c r="G17" s="47">
        <f t="shared" si="1"/>
        <v>183.44</v>
      </c>
    </row>
    <row r="18" spans="1:256">
      <c r="A18" s="42" t="s">
        <v>13</v>
      </c>
      <c r="B18" s="116">
        <v>57</v>
      </c>
      <c r="C18" s="65">
        <v>220.38</v>
      </c>
      <c r="D18" s="45">
        <f t="shared" si="0"/>
        <v>386.63157894736838</v>
      </c>
      <c r="E18" s="65">
        <v>51.97</v>
      </c>
      <c r="F18" s="46">
        <f t="shared" si="2"/>
        <v>324.05233788724263</v>
      </c>
      <c r="G18" s="47">
        <f t="shared" si="1"/>
        <v>168.41</v>
      </c>
    </row>
    <row r="19" spans="1:256">
      <c r="A19" s="42" t="s">
        <v>14</v>
      </c>
      <c r="B19" s="116">
        <v>185</v>
      </c>
      <c r="C19" s="44"/>
      <c r="D19" s="45">
        <f t="shared" si="0"/>
        <v>0</v>
      </c>
      <c r="E19" s="65">
        <v>168.4</v>
      </c>
      <c r="F19" s="46">
        <f t="shared" si="2"/>
        <v>-100</v>
      </c>
      <c r="G19" s="47">
        <f t="shared" si="1"/>
        <v>-168.4</v>
      </c>
    </row>
    <row r="20" spans="1:256">
      <c r="A20" s="42" t="s">
        <v>15</v>
      </c>
      <c r="B20" s="43"/>
      <c r="C20" s="44"/>
      <c r="D20" s="45" t="str">
        <f t="shared" si="0"/>
        <v/>
      </c>
      <c r="E20" s="44"/>
      <c r="F20" s="46" t="str">
        <f t="shared" si="2"/>
        <v/>
      </c>
      <c r="G20" s="47">
        <f t="shared" si="1"/>
        <v>0</v>
      </c>
    </row>
    <row r="21" spans="1:256">
      <c r="A21" s="36" t="s">
        <v>80</v>
      </c>
      <c r="B21" s="37">
        <f>SUM(B22:B29)</f>
        <v>2567</v>
      </c>
      <c r="C21" s="37">
        <f>SUM(C22:C29)</f>
        <v>2423</v>
      </c>
      <c r="D21" s="38">
        <f t="shared" si="0"/>
        <v>94.390338917023769</v>
      </c>
      <c r="E21" s="37">
        <f>SUM(E22:E29)</f>
        <v>2398</v>
      </c>
      <c r="F21" s="39">
        <f t="shared" si="2"/>
        <v>1.0425354462051708</v>
      </c>
      <c r="G21" s="40">
        <f t="shared" si="1"/>
        <v>25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</row>
    <row r="22" spans="1:256">
      <c r="A22" s="42" t="s">
        <v>81</v>
      </c>
      <c r="B22" s="43"/>
      <c r="C22" s="44"/>
      <c r="D22" s="45" t="str">
        <f t="shared" si="0"/>
        <v/>
      </c>
      <c r="E22" s="44">
        <v>0</v>
      </c>
      <c r="F22" s="46" t="str">
        <f t="shared" si="2"/>
        <v/>
      </c>
      <c r="G22" s="47">
        <f t="shared" si="1"/>
        <v>0</v>
      </c>
    </row>
    <row r="23" spans="1:256">
      <c r="A23" s="42" t="s">
        <v>82</v>
      </c>
      <c r="B23" s="43"/>
      <c r="C23" s="44"/>
      <c r="D23" s="45" t="str">
        <f t="shared" si="0"/>
        <v/>
      </c>
      <c r="E23" s="44"/>
      <c r="F23" s="46" t="str">
        <f t="shared" si="2"/>
        <v/>
      </c>
      <c r="G23" s="47">
        <f t="shared" si="1"/>
        <v>0</v>
      </c>
    </row>
    <row r="24" spans="1:256">
      <c r="A24" s="42" t="s">
        <v>16</v>
      </c>
      <c r="B24" s="43"/>
      <c r="C24" s="44"/>
      <c r="D24" s="45" t="str">
        <f t="shared" si="0"/>
        <v/>
      </c>
      <c r="E24" s="44"/>
      <c r="F24" s="46" t="str">
        <f t="shared" si="2"/>
        <v/>
      </c>
      <c r="G24" s="47">
        <f t="shared" si="1"/>
        <v>0</v>
      </c>
    </row>
    <row r="25" spans="1:256">
      <c r="A25" s="42" t="s">
        <v>83</v>
      </c>
      <c r="B25" s="43"/>
      <c r="C25" s="44"/>
      <c r="D25" s="45" t="str">
        <f t="shared" si="0"/>
        <v/>
      </c>
      <c r="E25" s="44"/>
      <c r="F25" s="46" t="str">
        <f t="shared" si="2"/>
        <v/>
      </c>
      <c r="G25" s="47">
        <f t="shared" si="1"/>
        <v>0</v>
      </c>
    </row>
    <row r="26" spans="1:256">
      <c r="A26" s="42" t="s">
        <v>84</v>
      </c>
      <c r="B26" s="43">
        <v>2567</v>
      </c>
      <c r="C26" s="44">
        <v>2423</v>
      </c>
      <c r="D26" s="45">
        <f t="shared" si="0"/>
        <v>94.390338917023769</v>
      </c>
      <c r="E26" s="65">
        <v>2398</v>
      </c>
      <c r="F26" s="46">
        <f t="shared" si="2"/>
        <v>1.0425354462051708</v>
      </c>
      <c r="G26" s="47">
        <f t="shared" si="1"/>
        <v>25</v>
      </c>
    </row>
    <row r="27" spans="1:256">
      <c r="A27" s="42" t="s">
        <v>18</v>
      </c>
      <c r="B27" s="43"/>
      <c r="C27" s="44"/>
      <c r="D27" s="45" t="str">
        <f t="shared" si="0"/>
        <v/>
      </c>
      <c r="E27" s="44"/>
      <c r="F27" s="46" t="str">
        <f t="shared" si="2"/>
        <v/>
      </c>
      <c r="G27" s="47">
        <f t="shared" si="1"/>
        <v>0</v>
      </c>
    </row>
    <row r="28" spans="1:256">
      <c r="A28" s="42" t="s">
        <v>20</v>
      </c>
      <c r="B28" s="43"/>
      <c r="C28" s="44"/>
      <c r="D28" s="45" t="str">
        <f t="shared" si="0"/>
        <v/>
      </c>
      <c r="E28" s="44"/>
      <c r="F28" s="46" t="str">
        <f t="shared" si="2"/>
        <v/>
      </c>
      <c r="G28" s="47">
        <f t="shared" si="1"/>
        <v>0</v>
      </c>
    </row>
    <row r="29" spans="1:256">
      <c r="A29" s="42" t="s">
        <v>21</v>
      </c>
      <c r="B29" s="43"/>
      <c r="C29" s="44"/>
      <c r="D29" s="45" t="str">
        <f t="shared" si="0"/>
        <v/>
      </c>
      <c r="E29" s="44"/>
      <c r="F29" s="46" t="str">
        <f t="shared" si="2"/>
        <v/>
      </c>
      <c r="G29" s="47">
        <f t="shared" si="1"/>
        <v>0</v>
      </c>
    </row>
    <row r="30" spans="1:256">
      <c r="A30" s="36" t="s">
        <v>22</v>
      </c>
      <c r="B30" s="37">
        <f>B31+B36+B46</f>
        <v>3998</v>
      </c>
      <c r="C30" s="37">
        <f>C31+C36+C46</f>
        <v>6892.4858100000001</v>
      </c>
      <c r="D30" s="38">
        <f t="shared" si="0"/>
        <v>172.39834442221112</v>
      </c>
      <c r="E30" s="37">
        <f>E31+E36+E46</f>
        <v>4132.51</v>
      </c>
      <c r="F30" s="39">
        <f t="shared" si="2"/>
        <v>66.786911828404527</v>
      </c>
      <c r="G30" s="40">
        <f t="shared" si="1"/>
        <v>2759.9758099999999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</row>
    <row r="31" spans="1:256">
      <c r="A31" s="36" t="s">
        <v>85</v>
      </c>
      <c r="B31" s="37">
        <f>SUM(B32:B35)</f>
        <v>0</v>
      </c>
      <c r="C31" s="37">
        <f>SUM(C32:C35)</f>
        <v>0</v>
      </c>
      <c r="D31" s="38" t="str">
        <f t="shared" si="0"/>
        <v/>
      </c>
      <c r="E31" s="37">
        <f>SUM(E32:E35)</f>
        <v>290</v>
      </c>
      <c r="F31" s="39">
        <f t="shared" si="2"/>
        <v>-100</v>
      </c>
      <c r="G31" s="40">
        <f t="shared" si="1"/>
        <v>-290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</row>
    <row r="32" spans="1:256">
      <c r="A32" s="48" t="s">
        <v>86</v>
      </c>
      <c r="B32" s="49"/>
      <c r="C32" s="44"/>
      <c r="D32" s="45" t="str">
        <f t="shared" si="0"/>
        <v/>
      </c>
      <c r="E32" s="44"/>
      <c r="F32" s="46" t="str">
        <f t="shared" si="2"/>
        <v/>
      </c>
      <c r="G32" s="47">
        <f t="shared" si="1"/>
        <v>0</v>
      </c>
    </row>
    <row r="33" spans="1:256">
      <c r="A33" s="48" t="s">
        <v>87</v>
      </c>
      <c r="B33" s="49"/>
      <c r="C33" s="44"/>
      <c r="D33" s="45" t="str">
        <f t="shared" si="0"/>
        <v/>
      </c>
      <c r="E33" s="44"/>
      <c r="F33" s="46" t="str">
        <f t="shared" si="2"/>
        <v/>
      </c>
      <c r="G33" s="47">
        <f t="shared" si="1"/>
        <v>0</v>
      </c>
    </row>
    <row r="34" spans="1:256">
      <c r="A34" s="48" t="s">
        <v>88</v>
      </c>
      <c r="B34" s="49"/>
      <c r="C34" s="44"/>
      <c r="D34" s="45" t="str">
        <f t="shared" si="0"/>
        <v/>
      </c>
      <c r="E34" s="44"/>
      <c r="F34" s="46" t="str">
        <f t="shared" si="2"/>
        <v/>
      </c>
      <c r="G34" s="47">
        <f t="shared" si="1"/>
        <v>0</v>
      </c>
    </row>
    <row r="35" spans="1:256">
      <c r="A35" s="48" t="s">
        <v>89</v>
      </c>
      <c r="B35" s="49"/>
      <c r="C35" s="44"/>
      <c r="D35" s="45" t="str">
        <f>IFERROR(C35/B35*100,"")</f>
        <v/>
      </c>
      <c r="E35" s="44">
        <v>290</v>
      </c>
      <c r="F35" s="46">
        <f>IFERROR(G35/E35*100,"")</f>
        <v>-100</v>
      </c>
      <c r="G35" s="47">
        <f>C35-E35</f>
        <v>-290</v>
      </c>
    </row>
    <row r="36" spans="1:256">
      <c r="A36" s="50" t="s">
        <v>90</v>
      </c>
      <c r="B36" s="37">
        <f>SUM(B37:B45)</f>
        <v>3998</v>
      </c>
      <c r="C36" s="37">
        <f>SUM(C37:C45)</f>
        <v>6892.4858100000001</v>
      </c>
      <c r="D36" s="38">
        <f t="shared" si="0"/>
        <v>172.39834442221112</v>
      </c>
      <c r="E36" s="37">
        <f>SUM(E37:E45)</f>
        <v>3842.51</v>
      </c>
      <c r="F36" s="39">
        <f t="shared" si="2"/>
        <v>79.37457052811834</v>
      </c>
      <c r="G36" s="40">
        <f t="shared" si="1"/>
        <v>3049.9758099999999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</row>
    <row r="37" spans="1:256">
      <c r="A37" s="51" t="s">
        <v>91</v>
      </c>
      <c r="B37" s="49"/>
      <c r="C37" s="44"/>
      <c r="D37" s="45" t="str">
        <f t="shared" si="0"/>
        <v/>
      </c>
      <c r="E37" s="44"/>
      <c r="F37" s="46" t="str">
        <f t="shared" si="2"/>
        <v/>
      </c>
      <c r="G37" s="47">
        <f t="shared" si="1"/>
        <v>0</v>
      </c>
    </row>
    <row r="38" spans="1:256">
      <c r="A38" s="52" t="s">
        <v>92</v>
      </c>
      <c r="B38" s="49"/>
      <c r="C38" s="44"/>
      <c r="D38" s="45" t="str">
        <f t="shared" si="0"/>
        <v/>
      </c>
      <c r="E38" s="44"/>
      <c r="F38" s="46" t="str">
        <f t="shared" si="2"/>
        <v/>
      </c>
      <c r="G38" s="47">
        <f t="shared" si="1"/>
        <v>0</v>
      </c>
    </row>
    <row r="39" spans="1:256">
      <c r="A39" s="48" t="s">
        <v>93</v>
      </c>
      <c r="B39" s="49"/>
      <c r="C39" s="44"/>
      <c r="D39" s="45" t="str">
        <f t="shared" si="0"/>
        <v/>
      </c>
      <c r="E39" s="44"/>
      <c r="F39" s="46" t="str">
        <f t="shared" si="2"/>
        <v/>
      </c>
      <c r="G39" s="47">
        <f t="shared" si="1"/>
        <v>0</v>
      </c>
    </row>
    <row r="40" spans="1:256">
      <c r="A40" s="48" t="s">
        <v>94</v>
      </c>
      <c r="B40" s="49">
        <v>117</v>
      </c>
      <c r="C40" s="44">
        <v>117</v>
      </c>
      <c r="D40" s="45">
        <f t="shared" si="0"/>
        <v>100</v>
      </c>
      <c r="E40" s="44">
        <v>117</v>
      </c>
      <c r="F40" s="46">
        <f t="shared" si="2"/>
        <v>0</v>
      </c>
      <c r="G40" s="47">
        <f t="shared" si="1"/>
        <v>0</v>
      </c>
    </row>
    <row r="41" spans="1:256">
      <c r="A41" s="48" t="s">
        <v>95</v>
      </c>
      <c r="B41" s="49"/>
      <c r="C41" s="44"/>
      <c r="D41" s="45" t="str">
        <f t="shared" si="0"/>
        <v/>
      </c>
      <c r="E41" s="44"/>
      <c r="F41" s="46" t="str">
        <f t="shared" si="2"/>
        <v/>
      </c>
      <c r="G41" s="47">
        <f t="shared" si="1"/>
        <v>0</v>
      </c>
    </row>
    <row r="42" spans="1:256">
      <c r="A42" s="48" t="s">
        <v>96</v>
      </c>
      <c r="B42" s="49"/>
      <c r="C42" s="44"/>
      <c r="D42" s="45" t="str">
        <f t="shared" si="0"/>
        <v/>
      </c>
      <c r="E42" s="44"/>
      <c r="F42" s="46" t="str">
        <f t="shared" si="2"/>
        <v/>
      </c>
      <c r="G42" s="47">
        <f t="shared" si="1"/>
        <v>0</v>
      </c>
    </row>
    <row r="43" spans="1:256">
      <c r="A43" s="48" t="s">
        <v>97</v>
      </c>
      <c r="B43" s="49"/>
      <c r="C43" s="44"/>
      <c r="D43" s="45" t="str">
        <f t="shared" si="0"/>
        <v/>
      </c>
      <c r="E43" s="44"/>
      <c r="F43" s="46" t="str">
        <f t="shared" si="2"/>
        <v/>
      </c>
      <c r="G43" s="47">
        <f t="shared" si="1"/>
        <v>0</v>
      </c>
    </row>
    <row r="44" spans="1:256">
      <c r="A44" s="48" t="s">
        <v>98</v>
      </c>
      <c r="B44" s="49">
        <v>213</v>
      </c>
      <c r="C44" s="44">
        <v>200</v>
      </c>
      <c r="D44" s="45">
        <f t="shared" si="0"/>
        <v>93.896713615023472</v>
      </c>
      <c r="E44" s="44">
        <v>96</v>
      </c>
      <c r="F44" s="46">
        <f t="shared" si="2"/>
        <v>108.33333333333333</v>
      </c>
      <c r="G44" s="47">
        <f t="shared" si="1"/>
        <v>104</v>
      </c>
    </row>
    <row r="45" spans="1:256">
      <c r="A45" s="48" t="s">
        <v>99</v>
      </c>
      <c r="B45" s="49">
        <v>3668</v>
      </c>
      <c r="C45" s="44">
        <v>6575.4858100000001</v>
      </c>
      <c r="D45" s="45">
        <f t="shared" si="0"/>
        <v>179.26624345692477</v>
      </c>
      <c r="E45" s="44">
        <v>3629.51</v>
      </c>
      <c r="F45" s="46">
        <f t="shared" si="2"/>
        <v>81.167314871704434</v>
      </c>
      <c r="G45" s="47">
        <f t="shared" si="1"/>
        <v>2945.9758099999999</v>
      </c>
    </row>
    <row r="46" spans="1:256">
      <c r="A46" s="50" t="s">
        <v>100</v>
      </c>
      <c r="B46" s="53"/>
      <c r="C46" s="37"/>
      <c r="D46" s="38" t="str">
        <f t="shared" si="0"/>
        <v/>
      </c>
      <c r="E46" s="37"/>
      <c r="F46" s="39" t="str">
        <f t="shared" si="2"/>
        <v/>
      </c>
      <c r="G46" s="40">
        <f>C46-E46</f>
        <v>0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  <c r="IV46" s="41"/>
    </row>
    <row r="47" spans="1:256">
      <c r="A47" s="50" t="s">
        <v>101</v>
      </c>
      <c r="B47" s="53"/>
      <c r="C47" s="40"/>
      <c r="D47" s="38" t="str">
        <f t="shared" si="0"/>
        <v/>
      </c>
      <c r="E47" s="37"/>
      <c r="F47" s="39" t="str">
        <f t="shared" si="2"/>
        <v/>
      </c>
      <c r="G47" s="40">
        <f>C47-E47</f>
        <v>0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  <c r="IR47" s="41"/>
      <c r="IS47" s="41"/>
      <c r="IT47" s="41"/>
      <c r="IU47" s="41"/>
      <c r="IV47" s="41"/>
    </row>
    <row r="48" spans="1:256">
      <c r="A48" s="36" t="s">
        <v>102</v>
      </c>
      <c r="B48" s="53">
        <v>142</v>
      </c>
      <c r="C48" s="37"/>
      <c r="D48" s="38">
        <f t="shared" si="0"/>
        <v>0</v>
      </c>
      <c r="E48" s="37"/>
      <c r="F48" s="39" t="str">
        <f t="shared" si="2"/>
        <v/>
      </c>
      <c r="G48" s="40">
        <f>C48-E48</f>
        <v>0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  <c r="IQ48" s="41"/>
      <c r="IR48" s="41"/>
      <c r="IS48" s="41"/>
      <c r="IT48" s="41"/>
      <c r="IU48" s="41"/>
      <c r="IV48" s="41"/>
    </row>
    <row r="49" spans="1:256">
      <c r="A49" s="36" t="s">
        <v>103</v>
      </c>
      <c r="B49" s="53"/>
      <c r="C49" s="37"/>
      <c r="D49" s="38" t="str">
        <f t="shared" si="0"/>
        <v/>
      </c>
      <c r="E49" s="37"/>
      <c r="F49" s="39" t="str">
        <f t="shared" si="2"/>
        <v/>
      </c>
      <c r="G49" s="40">
        <f>C49-E49</f>
        <v>0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  <c r="II49" s="41"/>
      <c r="IJ49" s="41"/>
      <c r="IK49" s="41"/>
      <c r="IL49" s="41"/>
      <c r="IM49" s="41"/>
      <c r="IN49" s="41"/>
      <c r="IO49" s="41"/>
      <c r="IP49" s="41"/>
      <c r="IQ49" s="41"/>
      <c r="IR49" s="41"/>
      <c r="IS49" s="41"/>
      <c r="IT49" s="41"/>
      <c r="IU49" s="41"/>
      <c r="IV49" s="41"/>
    </row>
    <row r="50" spans="1:256">
      <c r="A50" s="54" t="s">
        <v>104</v>
      </c>
      <c r="B50" s="37">
        <f>B6+B30+B47+B48+B49</f>
        <v>14320</v>
      </c>
      <c r="C50" s="37">
        <f>C6+C30+C47+C48+C49</f>
        <v>17966.415809999999</v>
      </c>
      <c r="D50" s="38">
        <f t="shared" si="0"/>
        <v>125.46379755586592</v>
      </c>
      <c r="E50" s="37">
        <f>E6+E30+E47+E48+E49</f>
        <v>13801.64</v>
      </c>
      <c r="F50" s="39">
        <f t="shared" si="2"/>
        <v>30.170327584258104</v>
      </c>
      <c r="G50" s="40">
        <v>4164</v>
      </c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  <c r="IT50" s="41"/>
      <c r="IU50" s="41"/>
      <c r="IV50" s="41"/>
    </row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U1192"/>
  <sheetViews>
    <sheetView workbookViewId="0">
      <pane xSplit="1" ySplit="5" topLeftCell="B917" activePane="bottomRight" state="frozen"/>
      <selection pane="topRight" activeCell="B1" sqref="B1"/>
      <selection pane="bottomLeft" activeCell="A6" sqref="A6"/>
      <selection pane="bottomRight" activeCell="H1174" sqref="H1174"/>
    </sheetView>
  </sheetViews>
  <sheetFormatPr defaultColWidth="11.125" defaultRowHeight="13.5"/>
  <cols>
    <col min="1" max="1" width="44.875" style="11" customWidth="1"/>
    <col min="2" max="3" width="12.875" style="11" customWidth="1"/>
    <col min="4" max="4" width="11.75" style="11" customWidth="1"/>
    <col min="5" max="5" width="13.25" style="11" customWidth="1"/>
    <col min="6" max="6" width="15.75" style="55" bestFit="1" customWidth="1"/>
    <col min="7" max="7" width="11.625" style="11" customWidth="1"/>
    <col min="8" max="8" width="11.25" style="32" customWidth="1"/>
    <col min="9" max="9" width="9" style="11" customWidth="1"/>
    <col min="10" max="10" width="10.125" style="11" customWidth="1"/>
    <col min="11" max="250" width="9" style="11" customWidth="1"/>
    <col min="251" max="251" width="40.5" style="11" customWidth="1"/>
    <col min="252" max="252" width="12.75" style="11" customWidth="1"/>
    <col min="253" max="253" width="40.5" style="11" customWidth="1"/>
    <col min="254" max="254" width="11" style="11" customWidth="1"/>
    <col min="255" max="16384" width="11.125" style="11"/>
  </cols>
  <sheetData>
    <row r="1" spans="1:255">
      <c r="A1" s="11" t="s">
        <v>1139</v>
      </c>
    </row>
    <row r="2" spans="1:255" ht="22.5">
      <c r="A2" s="123" t="s">
        <v>1146</v>
      </c>
      <c r="B2" s="123"/>
      <c r="C2" s="123"/>
      <c r="D2" s="123"/>
      <c r="E2" s="123"/>
      <c r="F2" s="123"/>
      <c r="G2" s="123"/>
      <c r="H2" s="123"/>
    </row>
    <row r="3" spans="1:255" ht="14.25">
      <c r="A3" s="33"/>
      <c r="B3" s="56"/>
      <c r="C3" s="56"/>
      <c r="D3" s="56" t="s">
        <v>105</v>
      </c>
      <c r="E3" s="34"/>
      <c r="F3" s="34"/>
      <c r="G3" s="34"/>
      <c r="H3" s="35" t="s">
        <v>69</v>
      </c>
    </row>
    <row r="4" spans="1:255">
      <c r="A4" s="124" t="s">
        <v>70</v>
      </c>
      <c r="B4" s="128" t="s">
        <v>71</v>
      </c>
      <c r="C4" s="128" t="s">
        <v>1141</v>
      </c>
      <c r="D4" s="128" t="s">
        <v>106</v>
      </c>
      <c r="E4" s="136" t="s">
        <v>1142</v>
      </c>
      <c r="F4" s="132" t="s">
        <v>107</v>
      </c>
      <c r="G4" s="132" t="s">
        <v>75</v>
      </c>
      <c r="H4" s="134" t="s">
        <v>76</v>
      </c>
    </row>
    <row r="5" spans="1:255">
      <c r="A5" s="125"/>
      <c r="B5" s="129"/>
      <c r="C5" s="129"/>
      <c r="D5" s="129"/>
      <c r="E5" s="137"/>
      <c r="F5" s="133"/>
      <c r="G5" s="133"/>
      <c r="H5" s="135"/>
    </row>
    <row r="6" spans="1:255">
      <c r="A6" s="36" t="s">
        <v>108</v>
      </c>
      <c r="B6" s="57">
        <f>SUM(B7,B260,B278,B399,B454,B508,B557,B671,B743,B792,B816,B933,B980,B1026,B1053,B1056,B1094,B1112,B1150,B1151,B1155,B1159)</f>
        <v>13003.778000000002</v>
      </c>
      <c r="C6" s="57">
        <f>SUM(C7,C260,C278,C399,C454,C508,C557,C671,C743,C792,C816,C933,C980,C1026,C1053,C1056,C1094,C1112,C1150,C1151,C1155,C1159)</f>
        <v>17407.725299999998</v>
      </c>
      <c r="D6" s="57">
        <f>SUM(D7,D260,D278,D399,D454,D508,D557,D671,D743,D792,D816,D933,D980,D1026,D1053,D1056,D1094,D1112,D1150,D1151,D1155,D1159)</f>
        <v>16977.485809999998</v>
      </c>
      <c r="E6" s="38">
        <f t="shared" ref="E6:E69" si="0">IFERROR(D6/C6*100,"")</f>
        <v>97.528456575541199</v>
      </c>
      <c r="F6" s="57">
        <f>SUM(F7,F260,F278,F399,F454,F508,F557,F671,F743,F792,F816,F933,F980,F1026,F1053,F1056,F1094,F1112,F1150,F1151,F1155,F1159)</f>
        <v>12688.098899999999</v>
      </c>
      <c r="G6" s="39">
        <f>IFERROR(H6/F6*100,"")</f>
        <v>33.806379850964113</v>
      </c>
      <c r="H6" s="40">
        <f t="shared" ref="H6:H69" si="1">D6-F6</f>
        <v>4289.3869099999993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</row>
    <row r="7" spans="1:255">
      <c r="A7" s="58" t="s">
        <v>109</v>
      </c>
      <c r="B7" s="57">
        <f>SUM(B8,B20,B29,B41,B53,B64,B75,B87,B96,B106,B121,B130,B141,B153,B163,B176,B183,B190,B199,B205,B212,B220,B227,B233,B239,B245,B251,B257)</f>
        <v>1754.4816999999998</v>
      </c>
      <c r="C7" s="57">
        <f>SUM(C8,C20,C29,C41,C53,C64,C75,C87,C96,C106,C121,C130,C141,C153,C163,C176,C183,C190,C199,C205,C212,C220,C227,C233,C239,C245,C251,C257)</f>
        <v>4757.2736999999997</v>
      </c>
      <c r="D7" s="57">
        <f>SUM(D8,D20,D29,D41,D53,D64,D75,D87,D96,D106,D121,D130,D141,D153,D163,D176,D183,D190,D199,D205,D212,D220,D227,D233,D239,D245,D251,D257)</f>
        <v>3767.4269999999997</v>
      </c>
      <c r="E7" s="38">
        <f t="shared" si="0"/>
        <v>79.192983998377059</v>
      </c>
      <c r="F7" s="57">
        <f>SUM(F8,F20,F29,F41,F53,F64,F75,F87,F96,F106,F121,F130,F141,F153,F163,F176,F183,F190,F199,F205,F212,F220,F227,F233,F239,F245,F251,F257)</f>
        <v>1587.2086999999999</v>
      </c>
      <c r="G7" s="39">
        <f t="shared" ref="G7:G70" si="2">IFERROR(H7/F7*100,"")</f>
        <v>137.36179117465772</v>
      </c>
      <c r="H7" s="40">
        <f t="shared" si="1"/>
        <v>2180.2182999999995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</row>
    <row r="8" spans="1:255">
      <c r="A8" s="58" t="s">
        <v>110</v>
      </c>
      <c r="B8" s="59">
        <f>SUM(B9:B19)</f>
        <v>0</v>
      </c>
      <c r="C8" s="59">
        <f>SUM(C9:C19)</f>
        <v>0</v>
      </c>
      <c r="D8" s="59">
        <f>SUM(D9:D19)</f>
        <v>0</v>
      </c>
      <c r="E8" s="38" t="str">
        <f t="shared" si="0"/>
        <v/>
      </c>
      <c r="F8" s="59">
        <f>SUM(F9:F19)</f>
        <v>0</v>
      </c>
      <c r="G8" s="39" t="str">
        <f t="shared" si="2"/>
        <v/>
      </c>
      <c r="H8" s="40">
        <f t="shared" si="1"/>
        <v>0</v>
      </c>
    </row>
    <row r="9" spans="1:255" hidden="1">
      <c r="A9" s="60" t="s">
        <v>111</v>
      </c>
      <c r="B9" s="61"/>
      <c r="C9" s="61"/>
      <c r="D9" s="61"/>
      <c r="E9" s="45" t="str">
        <f t="shared" si="0"/>
        <v/>
      </c>
      <c r="F9" s="61"/>
      <c r="G9" s="46" t="str">
        <f t="shared" si="2"/>
        <v/>
      </c>
      <c r="H9" s="47">
        <f t="shared" si="1"/>
        <v>0</v>
      </c>
    </row>
    <row r="10" spans="1:255" hidden="1">
      <c r="A10" s="60" t="s">
        <v>112</v>
      </c>
      <c r="B10" s="61"/>
      <c r="C10" s="61"/>
      <c r="D10" s="61"/>
      <c r="E10" s="45" t="str">
        <f t="shared" si="0"/>
        <v/>
      </c>
      <c r="F10" s="61"/>
      <c r="G10" s="46" t="str">
        <f t="shared" si="2"/>
        <v/>
      </c>
      <c r="H10" s="47">
        <f t="shared" si="1"/>
        <v>0</v>
      </c>
    </row>
    <row r="11" spans="1:255" hidden="1">
      <c r="A11" s="60" t="s">
        <v>113</v>
      </c>
      <c r="B11" s="61"/>
      <c r="C11" s="61"/>
      <c r="D11" s="61"/>
      <c r="E11" s="45" t="str">
        <f t="shared" si="0"/>
        <v/>
      </c>
      <c r="F11" s="61"/>
      <c r="G11" s="46" t="str">
        <f t="shared" si="2"/>
        <v/>
      </c>
      <c r="H11" s="47">
        <f t="shared" si="1"/>
        <v>0</v>
      </c>
    </row>
    <row r="12" spans="1:255" hidden="1">
      <c r="A12" s="60" t="s">
        <v>114</v>
      </c>
      <c r="B12" s="61"/>
      <c r="C12" s="61"/>
      <c r="D12" s="61"/>
      <c r="E12" s="45" t="str">
        <f t="shared" si="0"/>
        <v/>
      </c>
      <c r="F12" s="61"/>
      <c r="G12" s="46" t="str">
        <f t="shared" si="2"/>
        <v/>
      </c>
      <c r="H12" s="47">
        <f t="shared" si="1"/>
        <v>0</v>
      </c>
    </row>
    <row r="13" spans="1:255" hidden="1">
      <c r="A13" s="60" t="s">
        <v>115</v>
      </c>
      <c r="B13" s="61"/>
      <c r="C13" s="61"/>
      <c r="D13" s="61"/>
      <c r="E13" s="45" t="str">
        <f t="shared" si="0"/>
        <v/>
      </c>
      <c r="F13" s="61"/>
      <c r="G13" s="46" t="str">
        <f t="shared" si="2"/>
        <v/>
      </c>
      <c r="H13" s="47">
        <f t="shared" si="1"/>
        <v>0</v>
      </c>
    </row>
    <row r="14" spans="1:255" hidden="1">
      <c r="A14" s="60" t="s">
        <v>116</v>
      </c>
      <c r="B14" s="61"/>
      <c r="C14" s="61"/>
      <c r="D14" s="61"/>
      <c r="E14" s="45" t="str">
        <f t="shared" si="0"/>
        <v/>
      </c>
      <c r="F14" s="61"/>
      <c r="G14" s="46" t="str">
        <f t="shared" si="2"/>
        <v/>
      </c>
      <c r="H14" s="47">
        <f t="shared" si="1"/>
        <v>0</v>
      </c>
    </row>
    <row r="15" spans="1:255" hidden="1">
      <c r="A15" s="60" t="s">
        <v>117</v>
      </c>
      <c r="B15" s="61"/>
      <c r="C15" s="61"/>
      <c r="D15" s="61"/>
      <c r="E15" s="45" t="str">
        <f t="shared" si="0"/>
        <v/>
      </c>
      <c r="F15" s="61"/>
      <c r="G15" s="46" t="str">
        <f t="shared" si="2"/>
        <v/>
      </c>
      <c r="H15" s="47">
        <f t="shared" si="1"/>
        <v>0</v>
      </c>
    </row>
    <row r="16" spans="1:255" hidden="1">
      <c r="A16" s="60" t="s">
        <v>118</v>
      </c>
      <c r="B16" s="61"/>
      <c r="C16" s="61"/>
      <c r="D16" s="61"/>
      <c r="E16" s="45" t="str">
        <f t="shared" si="0"/>
        <v/>
      </c>
      <c r="F16" s="61"/>
      <c r="G16" s="46" t="str">
        <f t="shared" si="2"/>
        <v/>
      </c>
      <c r="H16" s="47">
        <f t="shared" si="1"/>
        <v>0</v>
      </c>
    </row>
    <row r="17" spans="1:255" hidden="1">
      <c r="A17" s="60" t="s">
        <v>119</v>
      </c>
      <c r="B17" s="61"/>
      <c r="C17" s="61"/>
      <c r="D17" s="61"/>
      <c r="E17" s="45" t="str">
        <f t="shared" si="0"/>
        <v/>
      </c>
      <c r="F17" s="61"/>
      <c r="G17" s="46" t="str">
        <f t="shared" si="2"/>
        <v/>
      </c>
      <c r="H17" s="47">
        <f t="shared" si="1"/>
        <v>0</v>
      </c>
    </row>
    <row r="18" spans="1:255" hidden="1">
      <c r="A18" s="60" t="s">
        <v>120</v>
      </c>
      <c r="B18" s="61"/>
      <c r="C18" s="61"/>
      <c r="D18" s="61"/>
      <c r="E18" s="45" t="str">
        <f t="shared" si="0"/>
        <v/>
      </c>
      <c r="F18" s="61"/>
      <c r="G18" s="46" t="str">
        <f t="shared" si="2"/>
        <v/>
      </c>
      <c r="H18" s="47">
        <f t="shared" si="1"/>
        <v>0</v>
      </c>
    </row>
    <row r="19" spans="1:255" ht="13.5" hidden="1" customHeight="1">
      <c r="A19" s="60" t="s">
        <v>121</v>
      </c>
      <c r="B19" s="61"/>
      <c r="C19" s="61"/>
      <c r="D19" s="61"/>
      <c r="E19" s="45" t="str">
        <f t="shared" si="0"/>
        <v/>
      </c>
      <c r="F19" s="61"/>
      <c r="G19" s="46" t="str">
        <f t="shared" si="2"/>
        <v/>
      </c>
      <c r="H19" s="47">
        <f t="shared" si="1"/>
        <v>0</v>
      </c>
    </row>
    <row r="20" spans="1:255">
      <c r="A20" s="58" t="s">
        <v>122</v>
      </c>
      <c r="B20" s="59">
        <f>SUM(B21:B28)</f>
        <v>0</v>
      </c>
      <c r="C20" s="59">
        <f>SUM(C21:C28)</f>
        <v>0</v>
      </c>
      <c r="D20" s="59">
        <f>SUM(D21:D28)</f>
        <v>0</v>
      </c>
      <c r="E20" s="38" t="str">
        <f t="shared" si="0"/>
        <v/>
      </c>
      <c r="F20" s="59">
        <f>SUM(F21:F28)</f>
        <v>0</v>
      </c>
      <c r="G20" s="39" t="str">
        <f t="shared" si="2"/>
        <v/>
      </c>
      <c r="H20" s="40">
        <f t="shared" si="1"/>
        <v>0</v>
      </c>
    </row>
    <row r="21" spans="1:255" hidden="1">
      <c r="A21" s="60" t="s">
        <v>111</v>
      </c>
      <c r="B21" s="61"/>
      <c r="C21" s="61"/>
      <c r="D21" s="61"/>
      <c r="E21" s="45" t="str">
        <f t="shared" si="0"/>
        <v/>
      </c>
      <c r="F21" s="61"/>
      <c r="G21" s="39" t="str">
        <f t="shared" si="2"/>
        <v/>
      </c>
      <c r="H21" s="40">
        <f t="shared" si="1"/>
        <v>0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</row>
    <row r="22" spans="1:255" hidden="1">
      <c r="A22" s="60" t="s">
        <v>112</v>
      </c>
      <c r="B22" s="61"/>
      <c r="C22" s="61"/>
      <c r="D22" s="61"/>
      <c r="E22" s="45" t="str">
        <f t="shared" si="0"/>
        <v/>
      </c>
      <c r="F22" s="61"/>
      <c r="G22" s="46" t="str">
        <f t="shared" si="2"/>
        <v/>
      </c>
      <c r="H22" s="47">
        <f t="shared" si="1"/>
        <v>0</v>
      </c>
    </row>
    <row r="23" spans="1:255" hidden="1">
      <c r="A23" s="60" t="s">
        <v>113</v>
      </c>
      <c r="B23" s="61"/>
      <c r="C23" s="61"/>
      <c r="D23" s="61"/>
      <c r="E23" s="45" t="str">
        <f t="shared" si="0"/>
        <v/>
      </c>
      <c r="F23" s="61"/>
      <c r="G23" s="46" t="str">
        <f t="shared" si="2"/>
        <v/>
      </c>
      <c r="H23" s="47">
        <f t="shared" si="1"/>
        <v>0</v>
      </c>
    </row>
    <row r="24" spans="1:255" hidden="1">
      <c r="A24" s="60" t="s">
        <v>123</v>
      </c>
      <c r="B24" s="61"/>
      <c r="C24" s="61"/>
      <c r="D24" s="61"/>
      <c r="E24" s="45" t="str">
        <f t="shared" si="0"/>
        <v/>
      </c>
      <c r="F24" s="61"/>
      <c r="G24" s="46" t="str">
        <f t="shared" si="2"/>
        <v/>
      </c>
      <c r="H24" s="47">
        <f t="shared" si="1"/>
        <v>0</v>
      </c>
    </row>
    <row r="25" spans="1:255" hidden="1">
      <c r="A25" s="60" t="s">
        <v>124</v>
      </c>
      <c r="B25" s="61"/>
      <c r="C25" s="61"/>
      <c r="D25" s="61"/>
      <c r="E25" s="45" t="str">
        <f t="shared" si="0"/>
        <v/>
      </c>
      <c r="F25" s="61"/>
      <c r="G25" s="46" t="str">
        <f t="shared" si="2"/>
        <v/>
      </c>
      <c r="H25" s="47">
        <f t="shared" si="1"/>
        <v>0</v>
      </c>
    </row>
    <row r="26" spans="1:255" hidden="1">
      <c r="A26" s="60" t="s">
        <v>125</v>
      </c>
      <c r="B26" s="61"/>
      <c r="C26" s="61"/>
      <c r="D26" s="61"/>
      <c r="E26" s="45" t="str">
        <f t="shared" si="0"/>
        <v/>
      </c>
      <c r="F26" s="61"/>
      <c r="G26" s="46" t="str">
        <f t="shared" si="2"/>
        <v/>
      </c>
      <c r="H26" s="47">
        <f t="shared" si="1"/>
        <v>0</v>
      </c>
    </row>
    <row r="27" spans="1:255" hidden="1">
      <c r="A27" s="60" t="s">
        <v>120</v>
      </c>
      <c r="B27" s="61"/>
      <c r="C27" s="61"/>
      <c r="D27" s="61"/>
      <c r="E27" s="45" t="str">
        <f t="shared" si="0"/>
        <v/>
      </c>
      <c r="F27" s="61"/>
      <c r="G27" s="46" t="str">
        <f t="shared" si="2"/>
        <v/>
      </c>
      <c r="H27" s="47">
        <f t="shared" si="1"/>
        <v>0</v>
      </c>
    </row>
    <row r="28" spans="1:255" hidden="1">
      <c r="A28" s="60" t="s">
        <v>126</v>
      </c>
      <c r="B28" s="61"/>
      <c r="C28" s="61"/>
      <c r="D28" s="61"/>
      <c r="E28" s="45" t="str">
        <f t="shared" si="0"/>
        <v/>
      </c>
      <c r="F28" s="61"/>
      <c r="G28" s="46" t="str">
        <f t="shared" si="2"/>
        <v/>
      </c>
      <c r="H28" s="47">
        <f t="shared" si="1"/>
        <v>0</v>
      </c>
    </row>
    <row r="29" spans="1:255">
      <c r="A29" s="58" t="s">
        <v>127</v>
      </c>
      <c r="B29" s="59">
        <f>SUM(B30:B40)</f>
        <v>1267.3616999999999</v>
      </c>
      <c r="C29" s="59">
        <f>SUM(C30:C40)</f>
        <v>1267.4616999999998</v>
      </c>
      <c r="D29" s="59">
        <f>SUM(D30:D40)</f>
        <v>1078.0258999999999</v>
      </c>
      <c r="E29" s="38">
        <f t="shared" si="0"/>
        <v>85.053923128406964</v>
      </c>
      <c r="F29" s="59">
        <f>SUM(F30:F40)</f>
        <v>1073.1696000000002</v>
      </c>
      <c r="G29" s="39">
        <f t="shared" si="2"/>
        <v>0.45251934083854878</v>
      </c>
      <c r="H29" s="40">
        <f t="shared" si="1"/>
        <v>4.8562999999996919</v>
      </c>
    </row>
    <row r="30" spans="1:255">
      <c r="A30" s="60" t="s">
        <v>111</v>
      </c>
      <c r="B30" s="61">
        <v>1118</v>
      </c>
      <c r="C30" s="61">
        <v>1118</v>
      </c>
      <c r="D30" s="61">
        <v>930.91729999999995</v>
      </c>
      <c r="E30" s="45">
        <f t="shared" si="0"/>
        <v>83.266305903398916</v>
      </c>
      <c r="F30" s="61">
        <v>851.17010000000005</v>
      </c>
      <c r="G30" s="39">
        <f t="shared" si="2"/>
        <v>9.369126100646616</v>
      </c>
      <c r="H30" s="40">
        <f t="shared" si="1"/>
        <v>79.747199999999907</v>
      </c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</row>
    <row r="31" spans="1:255">
      <c r="A31" s="60" t="s">
        <v>112</v>
      </c>
      <c r="B31" s="61">
        <v>120.48569999999999</v>
      </c>
      <c r="C31" s="61">
        <v>120.48569999999999</v>
      </c>
      <c r="D31" s="61">
        <v>119.4392</v>
      </c>
      <c r="E31" s="45">
        <f t="shared" si="0"/>
        <v>99.131432194857979</v>
      </c>
      <c r="F31" s="61">
        <v>76.371300000000005</v>
      </c>
      <c r="G31" s="39">
        <f t="shared" si="2"/>
        <v>56.392781057805742</v>
      </c>
      <c r="H31" s="62">
        <f t="shared" si="1"/>
        <v>43.067899999999995</v>
      </c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</row>
    <row r="32" spans="1:255" hidden="1">
      <c r="A32" s="60" t="s">
        <v>113</v>
      </c>
      <c r="B32" s="61"/>
      <c r="C32" s="61"/>
      <c r="D32" s="61"/>
      <c r="E32" s="45" t="str">
        <f t="shared" si="0"/>
        <v/>
      </c>
      <c r="F32" s="61"/>
      <c r="G32" s="46" t="str">
        <f t="shared" si="2"/>
        <v/>
      </c>
      <c r="H32" s="62">
        <f t="shared" si="1"/>
        <v>0</v>
      </c>
    </row>
    <row r="33" spans="1:255" hidden="1">
      <c r="A33" s="60" t="s">
        <v>128</v>
      </c>
      <c r="B33" s="61"/>
      <c r="C33" s="61"/>
      <c r="D33" s="61"/>
      <c r="E33" s="45" t="str">
        <f t="shared" si="0"/>
        <v/>
      </c>
      <c r="F33" s="61"/>
      <c r="G33" s="46" t="str">
        <f t="shared" si="2"/>
        <v/>
      </c>
      <c r="H33" s="62">
        <f t="shared" si="1"/>
        <v>0</v>
      </c>
    </row>
    <row r="34" spans="1:255" hidden="1">
      <c r="A34" s="60" t="s">
        <v>129</v>
      </c>
      <c r="B34" s="61"/>
      <c r="C34" s="61"/>
      <c r="D34" s="61"/>
      <c r="E34" s="45" t="str">
        <f t="shared" si="0"/>
        <v/>
      </c>
      <c r="F34" s="61"/>
      <c r="G34" s="46" t="str">
        <f t="shared" si="2"/>
        <v/>
      </c>
      <c r="H34" s="62">
        <f t="shared" si="1"/>
        <v>0</v>
      </c>
    </row>
    <row r="35" spans="1:255" hidden="1">
      <c r="A35" s="60" t="s">
        <v>130</v>
      </c>
      <c r="B35" s="61"/>
      <c r="C35" s="61"/>
      <c r="D35" s="61"/>
      <c r="E35" s="45" t="str">
        <f t="shared" si="0"/>
        <v/>
      </c>
      <c r="F35" s="61"/>
      <c r="G35" s="46" t="str">
        <f t="shared" si="2"/>
        <v/>
      </c>
      <c r="H35" s="62">
        <f t="shared" si="1"/>
        <v>0</v>
      </c>
    </row>
    <row r="36" spans="1:255" hidden="1">
      <c r="A36" s="60" t="s">
        <v>131</v>
      </c>
      <c r="B36" s="61"/>
      <c r="C36" s="61"/>
      <c r="D36" s="61"/>
      <c r="E36" s="45" t="str">
        <f t="shared" si="0"/>
        <v/>
      </c>
      <c r="F36" s="61"/>
      <c r="G36" s="39" t="str">
        <f t="shared" si="2"/>
        <v/>
      </c>
      <c r="H36" s="62">
        <f t="shared" si="1"/>
        <v>0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</row>
    <row r="37" spans="1:255" hidden="1">
      <c r="A37" s="60" t="s">
        <v>132</v>
      </c>
      <c r="B37" s="61"/>
      <c r="C37" s="61"/>
      <c r="D37" s="61"/>
      <c r="E37" s="45" t="str">
        <f t="shared" si="0"/>
        <v/>
      </c>
      <c r="F37" s="61"/>
      <c r="G37" s="46" t="str">
        <f t="shared" si="2"/>
        <v/>
      </c>
      <c r="H37" s="47">
        <f t="shared" si="1"/>
        <v>0</v>
      </c>
    </row>
    <row r="38" spans="1:255" hidden="1">
      <c r="A38" s="60" t="s">
        <v>133</v>
      </c>
      <c r="B38" s="61"/>
      <c r="C38" s="61"/>
      <c r="D38" s="61"/>
      <c r="E38" s="45" t="str">
        <f t="shared" si="0"/>
        <v/>
      </c>
      <c r="F38" s="61"/>
      <c r="G38" s="46" t="str">
        <f t="shared" si="2"/>
        <v/>
      </c>
      <c r="H38" s="47">
        <f t="shared" si="1"/>
        <v>0</v>
      </c>
    </row>
    <row r="39" spans="1:255">
      <c r="A39" s="60" t="s">
        <v>134</v>
      </c>
      <c r="B39" s="61">
        <v>28.876000000000001</v>
      </c>
      <c r="C39" s="61">
        <v>28.975999999999999</v>
      </c>
      <c r="D39" s="61">
        <v>27.6694</v>
      </c>
      <c r="E39" s="45">
        <f t="shared" si="0"/>
        <v>95.490750966316952</v>
      </c>
      <c r="F39" s="61">
        <v>17.6282</v>
      </c>
      <c r="G39" s="46">
        <f t="shared" si="2"/>
        <v>56.961005661383467</v>
      </c>
      <c r="H39" s="47">
        <f t="shared" si="1"/>
        <v>10.0412</v>
      </c>
    </row>
    <row r="40" spans="1:255">
      <c r="A40" s="60" t="s">
        <v>135</v>
      </c>
      <c r="B40" s="61"/>
      <c r="C40" s="61"/>
      <c r="D40" s="61"/>
      <c r="E40" s="45" t="str">
        <f t="shared" si="0"/>
        <v/>
      </c>
      <c r="F40" s="61">
        <v>128</v>
      </c>
      <c r="G40" s="46">
        <f t="shared" si="2"/>
        <v>-100</v>
      </c>
      <c r="H40" s="47">
        <f t="shared" si="1"/>
        <v>-128</v>
      </c>
    </row>
    <row r="41" spans="1:255">
      <c r="A41" s="58" t="s">
        <v>136</v>
      </c>
      <c r="B41" s="59">
        <f>SUM(B42:B52)</f>
        <v>0</v>
      </c>
      <c r="C41" s="59">
        <f>SUM(C42:C52)</f>
        <v>0</v>
      </c>
      <c r="D41" s="59">
        <f>SUM(D42:D52)</f>
        <v>0</v>
      </c>
      <c r="E41" s="38" t="str">
        <f t="shared" si="0"/>
        <v/>
      </c>
      <c r="F41" s="59">
        <f>SUM(F42:F52)</f>
        <v>0</v>
      </c>
      <c r="G41" s="39" t="str">
        <f t="shared" si="2"/>
        <v/>
      </c>
      <c r="H41" s="40">
        <f t="shared" si="1"/>
        <v>0</v>
      </c>
    </row>
    <row r="42" spans="1:255" hidden="1">
      <c r="A42" s="60" t="s">
        <v>137</v>
      </c>
      <c r="B42" s="61"/>
      <c r="C42" s="61"/>
      <c r="D42" s="61"/>
      <c r="E42" s="45" t="str">
        <f t="shared" si="0"/>
        <v/>
      </c>
      <c r="F42" s="61"/>
      <c r="G42" s="46" t="str">
        <f t="shared" si="2"/>
        <v/>
      </c>
      <c r="H42" s="47">
        <f t="shared" si="1"/>
        <v>0</v>
      </c>
    </row>
    <row r="43" spans="1:255" hidden="1">
      <c r="A43" s="60" t="s">
        <v>138</v>
      </c>
      <c r="B43" s="61"/>
      <c r="C43" s="61"/>
      <c r="D43" s="61"/>
      <c r="E43" s="45" t="str">
        <f t="shared" si="0"/>
        <v/>
      </c>
      <c r="F43" s="61"/>
      <c r="G43" s="46" t="str">
        <f t="shared" si="2"/>
        <v/>
      </c>
      <c r="H43" s="47">
        <f t="shared" si="1"/>
        <v>0</v>
      </c>
    </row>
    <row r="44" spans="1:255" hidden="1">
      <c r="A44" s="60" t="s">
        <v>139</v>
      </c>
      <c r="B44" s="61"/>
      <c r="C44" s="61"/>
      <c r="D44" s="61"/>
      <c r="E44" s="45" t="str">
        <f t="shared" si="0"/>
        <v/>
      </c>
      <c r="F44" s="61"/>
      <c r="G44" s="46" t="str">
        <f t="shared" si="2"/>
        <v/>
      </c>
      <c r="H44" s="47">
        <f t="shared" si="1"/>
        <v>0</v>
      </c>
    </row>
    <row r="45" spans="1:255" hidden="1">
      <c r="A45" s="60" t="s">
        <v>140</v>
      </c>
      <c r="B45" s="61"/>
      <c r="C45" s="61"/>
      <c r="D45" s="61"/>
      <c r="E45" s="45" t="str">
        <f t="shared" si="0"/>
        <v/>
      </c>
      <c r="F45" s="61"/>
      <c r="G45" s="46"/>
      <c r="H45" s="47">
        <f t="shared" si="1"/>
        <v>0</v>
      </c>
    </row>
    <row r="46" spans="1:255" hidden="1">
      <c r="A46" s="60" t="s">
        <v>141</v>
      </c>
      <c r="B46" s="61"/>
      <c r="C46" s="61"/>
      <c r="D46" s="61"/>
      <c r="E46" s="45" t="str">
        <f t="shared" si="0"/>
        <v/>
      </c>
      <c r="F46" s="61"/>
      <c r="G46" s="39" t="str">
        <f t="shared" si="2"/>
        <v/>
      </c>
      <c r="H46" s="47">
        <f t="shared" si="1"/>
        <v>0</v>
      </c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</row>
    <row r="47" spans="1:255" hidden="1">
      <c r="A47" s="60" t="s">
        <v>142</v>
      </c>
      <c r="B47" s="61"/>
      <c r="C47" s="61"/>
      <c r="D47" s="61"/>
      <c r="E47" s="45" t="str">
        <f t="shared" si="0"/>
        <v/>
      </c>
      <c r="F47" s="61"/>
      <c r="G47" s="63" t="str">
        <f t="shared" si="2"/>
        <v/>
      </c>
      <c r="H47" s="47">
        <f t="shared" si="1"/>
        <v>0</v>
      </c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  <c r="IR47" s="41"/>
      <c r="IS47" s="41"/>
      <c r="IT47" s="41"/>
      <c r="IU47" s="41"/>
    </row>
    <row r="48" spans="1:255" hidden="1">
      <c r="A48" s="60" t="s">
        <v>143</v>
      </c>
      <c r="B48" s="61"/>
      <c r="C48" s="61"/>
      <c r="D48" s="61"/>
      <c r="E48" s="45" t="str">
        <f t="shared" si="0"/>
        <v/>
      </c>
      <c r="F48" s="61"/>
      <c r="G48" s="63" t="str">
        <f t="shared" si="2"/>
        <v/>
      </c>
      <c r="H48" s="47">
        <f t="shared" si="1"/>
        <v>0</v>
      </c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  <c r="IQ48" s="41"/>
      <c r="IR48" s="41"/>
      <c r="IS48" s="41"/>
      <c r="IT48" s="41"/>
      <c r="IU48" s="41"/>
    </row>
    <row r="49" spans="1:255" hidden="1">
      <c r="A49" s="60" t="s">
        <v>144</v>
      </c>
      <c r="B49" s="61"/>
      <c r="C49" s="61"/>
      <c r="D49" s="61"/>
      <c r="E49" s="45" t="str">
        <f t="shared" si="0"/>
        <v/>
      </c>
      <c r="F49" s="61"/>
      <c r="G49" s="63" t="str">
        <f t="shared" si="2"/>
        <v/>
      </c>
      <c r="H49" s="47">
        <f t="shared" si="1"/>
        <v>0</v>
      </c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  <c r="II49" s="41"/>
      <c r="IJ49" s="41"/>
      <c r="IK49" s="41"/>
      <c r="IL49" s="41"/>
      <c r="IM49" s="41"/>
      <c r="IN49" s="41"/>
      <c r="IO49" s="41"/>
      <c r="IP49" s="41"/>
      <c r="IQ49" s="41"/>
      <c r="IR49" s="41"/>
      <c r="IS49" s="41"/>
      <c r="IT49" s="41"/>
      <c r="IU49" s="41"/>
    </row>
    <row r="50" spans="1:255" hidden="1">
      <c r="A50" s="60" t="s">
        <v>145</v>
      </c>
      <c r="B50" s="61"/>
      <c r="C50" s="61"/>
      <c r="D50" s="61"/>
      <c r="E50" s="45" t="str">
        <f t="shared" si="0"/>
        <v/>
      </c>
      <c r="F50" s="61"/>
      <c r="G50" s="63" t="str">
        <f t="shared" si="2"/>
        <v/>
      </c>
      <c r="H50" s="47">
        <f t="shared" si="1"/>
        <v>0</v>
      </c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  <c r="IT50" s="41"/>
      <c r="IU50" s="41"/>
    </row>
    <row r="51" spans="1:255" hidden="1">
      <c r="A51" s="60" t="s">
        <v>134</v>
      </c>
      <c r="B51" s="61"/>
      <c r="C51" s="61"/>
      <c r="D51" s="61"/>
      <c r="E51" s="45" t="str">
        <f t="shared" si="0"/>
        <v/>
      </c>
      <c r="F51" s="61"/>
      <c r="G51" s="63" t="str">
        <f t="shared" si="2"/>
        <v/>
      </c>
      <c r="H51" s="47">
        <f t="shared" si="1"/>
        <v>0</v>
      </c>
    </row>
    <row r="52" spans="1:255" hidden="1">
      <c r="A52" s="60" t="s">
        <v>146</v>
      </c>
      <c r="B52" s="61"/>
      <c r="C52" s="61"/>
      <c r="D52" s="61"/>
      <c r="E52" s="45" t="str">
        <f t="shared" si="0"/>
        <v/>
      </c>
      <c r="F52" s="61"/>
      <c r="G52" s="63" t="str">
        <f t="shared" si="2"/>
        <v/>
      </c>
      <c r="H52" s="47">
        <f t="shared" si="1"/>
        <v>0</v>
      </c>
    </row>
    <row r="53" spans="1:255">
      <c r="A53" s="58" t="s">
        <v>147</v>
      </c>
      <c r="B53" s="59">
        <f>SUM(B54:B63)</f>
        <v>0</v>
      </c>
      <c r="C53" s="59">
        <f>SUM(C54:C63)</f>
        <v>0</v>
      </c>
      <c r="D53" s="59">
        <f>SUM(D54:D63)</f>
        <v>7.2525000000000004</v>
      </c>
      <c r="E53" s="38" t="str">
        <f t="shared" si="0"/>
        <v/>
      </c>
      <c r="F53" s="59">
        <f>SUM(F54:F63)</f>
        <v>0</v>
      </c>
      <c r="G53" s="39" t="str">
        <f t="shared" si="2"/>
        <v/>
      </c>
      <c r="H53" s="40">
        <f t="shared" si="1"/>
        <v>7.2525000000000004</v>
      </c>
    </row>
    <row r="54" spans="1:255" hidden="1">
      <c r="A54" s="60" t="s">
        <v>137</v>
      </c>
      <c r="B54" s="61"/>
      <c r="C54" s="61"/>
      <c r="D54" s="61"/>
      <c r="E54" s="45" t="str">
        <f t="shared" si="0"/>
        <v/>
      </c>
      <c r="F54" s="61"/>
      <c r="G54" s="63" t="str">
        <f t="shared" si="2"/>
        <v/>
      </c>
      <c r="H54" s="47">
        <f t="shared" si="1"/>
        <v>0</v>
      </c>
    </row>
    <row r="55" spans="1:255" hidden="1">
      <c r="A55" s="60" t="s">
        <v>138</v>
      </c>
      <c r="B55" s="61"/>
      <c r="C55" s="61"/>
      <c r="D55" s="61"/>
      <c r="E55" s="45" t="str">
        <f t="shared" si="0"/>
        <v/>
      </c>
      <c r="F55" s="61"/>
      <c r="G55" s="63" t="str">
        <f t="shared" si="2"/>
        <v/>
      </c>
      <c r="H55" s="47">
        <f t="shared" si="1"/>
        <v>0</v>
      </c>
    </row>
    <row r="56" spans="1:255" hidden="1">
      <c r="A56" s="60" t="s">
        <v>139</v>
      </c>
      <c r="B56" s="61"/>
      <c r="C56" s="61"/>
      <c r="D56" s="61"/>
      <c r="E56" s="45" t="str">
        <f t="shared" si="0"/>
        <v/>
      </c>
      <c r="F56" s="61"/>
      <c r="G56" s="63" t="str">
        <f t="shared" si="2"/>
        <v/>
      </c>
      <c r="H56" s="47">
        <f t="shared" si="1"/>
        <v>0</v>
      </c>
    </row>
    <row r="57" spans="1:255" hidden="1">
      <c r="A57" s="60" t="s">
        <v>148</v>
      </c>
      <c r="B57" s="61"/>
      <c r="C57" s="61"/>
      <c r="D57" s="61"/>
      <c r="E57" s="45" t="str">
        <f t="shared" si="0"/>
        <v/>
      </c>
      <c r="F57" s="61"/>
      <c r="G57" s="63" t="str">
        <f t="shared" si="2"/>
        <v/>
      </c>
      <c r="H57" s="47">
        <f t="shared" si="1"/>
        <v>0</v>
      </c>
    </row>
    <row r="58" spans="1:255">
      <c r="A58" s="60" t="s">
        <v>149</v>
      </c>
      <c r="B58" s="61"/>
      <c r="C58" s="61"/>
      <c r="D58" s="61">
        <v>7.2225000000000001</v>
      </c>
      <c r="E58" s="45" t="str">
        <f t="shared" si="0"/>
        <v/>
      </c>
      <c r="F58" s="61"/>
      <c r="G58" s="63" t="str">
        <f t="shared" si="2"/>
        <v/>
      </c>
      <c r="H58" s="47">
        <f t="shared" si="1"/>
        <v>7.2225000000000001</v>
      </c>
    </row>
    <row r="59" spans="1:255">
      <c r="A59" s="60" t="s">
        <v>150</v>
      </c>
      <c r="B59" s="61"/>
      <c r="C59" s="61"/>
      <c r="D59" s="61">
        <v>0.03</v>
      </c>
      <c r="E59" s="45" t="str">
        <f t="shared" si="0"/>
        <v/>
      </c>
      <c r="F59" s="61"/>
      <c r="G59" s="63" t="str">
        <f t="shared" si="2"/>
        <v/>
      </c>
      <c r="H59" s="47">
        <f t="shared" si="1"/>
        <v>0.03</v>
      </c>
    </row>
    <row r="60" spans="1:255" hidden="1">
      <c r="A60" s="60" t="s">
        <v>151</v>
      </c>
      <c r="B60" s="61"/>
      <c r="C60" s="61"/>
      <c r="D60" s="61"/>
      <c r="E60" s="45" t="str">
        <f t="shared" si="0"/>
        <v/>
      </c>
      <c r="F60" s="61"/>
      <c r="G60" s="63" t="str">
        <f t="shared" si="2"/>
        <v/>
      </c>
      <c r="H60" s="47">
        <f t="shared" si="1"/>
        <v>0</v>
      </c>
    </row>
    <row r="61" spans="1:255" hidden="1">
      <c r="A61" s="60" t="s">
        <v>152</v>
      </c>
      <c r="B61" s="61"/>
      <c r="C61" s="61"/>
      <c r="D61" s="61"/>
      <c r="E61" s="45" t="str">
        <f t="shared" si="0"/>
        <v/>
      </c>
      <c r="F61" s="61"/>
      <c r="G61" s="63" t="str">
        <f t="shared" si="2"/>
        <v/>
      </c>
      <c r="H61" s="47">
        <f t="shared" si="1"/>
        <v>0</v>
      </c>
    </row>
    <row r="62" spans="1:255" hidden="1">
      <c r="A62" s="60" t="s">
        <v>134</v>
      </c>
      <c r="B62" s="61"/>
      <c r="C62" s="61"/>
      <c r="D62" s="61"/>
      <c r="E62" s="45" t="str">
        <f t="shared" si="0"/>
        <v/>
      </c>
      <c r="F62" s="61"/>
      <c r="G62" s="63" t="str">
        <f t="shared" si="2"/>
        <v/>
      </c>
      <c r="H62" s="47">
        <f t="shared" si="1"/>
        <v>0</v>
      </c>
    </row>
    <row r="63" spans="1:255" hidden="1">
      <c r="A63" s="60" t="s">
        <v>153</v>
      </c>
      <c r="B63" s="61"/>
      <c r="C63" s="61"/>
      <c r="D63" s="61"/>
      <c r="E63" s="45" t="str">
        <f t="shared" si="0"/>
        <v/>
      </c>
      <c r="F63" s="61"/>
      <c r="G63" s="63" t="str">
        <f t="shared" si="2"/>
        <v/>
      </c>
      <c r="H63" s="47">
        <f t="shared" si="1"/>
        <v>0</v>
      </c>
    </row>
    <row r="64" spans="1:255">
      <c r="A64" s="58" t="s">
        <v>154</v>
      </c>
      <c r="B64" s="64">
        <f>SUM(B65:B74)</f>
        <v>122</v>
      </c>
      <c r="C64" s="64">
        <f>SUM(C65:C74)</f>
        <v>139.66</v>
      </c>
      <c r="D64" s="64">
        <f>SUM(D65:D74)</f>
        <v>132.10149999999999</v>
      </c>
      <c r="E64" s="38">
        <f t="shared" si="0"/>
        <v>94.58792782471717</v>
      </c>
      <c r="F64" s="64">
        <f>SUM(F65:F74)</f>
        <v>101.01820000000001</v>
      </c>
      <c r="G64" s="39">
        <f t="shared" si="2"/>
        <v>30.76999986141109</v>
      </c>
      <c r="H64" s="40">
        <f t="shared" si="1"/>
        <v>31.08329999999998</v>
      </c>
    </row>
    <row r="65" spans="1:8">
      <c r="A65" s="60" t="s">
        <v>137</v>
      </c>
      <c r="B65" s="65">
        <v>30</v>
      </c>
      <c r="C65" s="65">
        <v>30.98</v>
      </c>
      <c r="D65" s="65">
        <v>30.5122</v>
      </c>
      <c r="E65" s="45">
        <f t="shared" si="0"/>
        <v>98.489993544222074</v>
      </c>
      <c r="F65" s="65">
        <v>31.68</v>
      </c>
      <c r="G65" s="63">
        <f t="shared" si="2"/>
        <v>-3.6862373737373728</v>
      </c>
      <c r="H65" s="47">
        <f t="shared" si="1"/>
        <v>-1.1677999999999997</v>
      </c>
    </row>
    <row r="66" spans="1:8">
      <c r="A66" s="60" t="s">
        <v>138</v>
      </c>
      <c r="B66" s="61">
        <v>2</v>
      </c>
      <c r="C66" s="61">
        <v>1.32</v>
      </c>
      <c r="D66" s="61">
        <v>1.32</v>
      </c>
      <c r="E66" s="45">
        <f t="shared" si="0"/>
        <v>100</v>
      </c>
      <c r="F66" s="61"/>
      <c r="G66" s="63" t="str">
        <f t="shared" si="2"/>
        <v/>
      </c>
      <c r="H66" s="47">
        <f t="shared" si="1"/>
        <v>1.32</v>
      </c>
    </row>
    <row r="67" spans="1:8">
      <c r="A67" s="60" t="s">
        <v>139</v>
      </c>
      <c r="B67" s="61">
        <v>90</v>
      </c>
      <c r="C67" s="61">
        <v>91.36</v>
      </c>
      <c r="D67" s="61">
        <v>84.295299999999997</v>
      </c>
      <c r="E67" s="45">
        <f t="shared" si="0"/>
        <v>92.267184763572672</v>
      </c>
      <c r="F67" s="61">
        <v>49.338200000000001</v>
      </c>
      <c r="G67" s="63">
        <f t="shared" si="2"/>
        <v>70.851997032725151</v>
      </c>
      <c r="H67" s="47">
        <f t="shared" si="1"/>
        <v>34.957099999999997</v>
      </c>
    </row>
    <row r="68" spans="1:8" hidden="1">
      <c r="A68" s="60" t="s">
        <v>155</v>
      </c>
      <c r="B68" s="61"/>
      <c r="C68" s="61"/>
      <c r="D68" s="61"/>
      <c r="E68" s="45" t="str">
        <f t="shared" si="0"/>
        <v/>
      </c>
      <c r="F68" s="61"/>
      <c r="G68" s="63" t="str">
        <f t="shared" si="2"/>
        <v/>
      </c>
      <c r="H68" s="47">
        <f t="shared" si="1"/>
        <v>0</v>
      </c>
    </row>
    <row r="69" spans="1:8" hidden="1">
      <c r="A69" s="60" t="s">
        <v>156</v>
      </c>
      <c r="B69" s="61"/>
      <c r="C69" s="61"/>
      <c r="D69" s="61"/>
      <c r="E69" s="45" t="str">
        <f t="shared" si="0"/>
        <v/>
      </c>
      <c r="F69" s="61"/>
      <c r="G69" s="63" t="str">
        <f t="shared" si="2"/>
        <v/>
      </c>
      <c r="H69" s="47">
        <f t="shared" si="1"/>
        <v>0</v>
      </c>
    </row>
    <row r="70" spans="1:8" hidden="1">
      <c r="A70" s="60" t="s">
        <v>157</v>
      </c>
      <c r="B70" s="61"/>
      <c r="C70" s="61"/>
      <c r="D70" s="61"/>
      <c r="E70" s="45" t="str">
        <f t="shared" ref="E70:E133" si="3">IFERROR(D70/C70*100,"")</f>
        <v/>
      </c>
      <c r="F70" s="61"/>
      <c r="G70" s="63" t="str">
        <f t="shared" si="2"/>
        <v/>
      </c>
      <c r="H70" s="47">
        <f t="shared" ref="H70:H133" si="4">D70-F70</f>
        <v>0</v>
      </c>
    </row>
    <row r="71" spans="1:8" hidden="1">
      <c r="A71" s="60" t="s">
        <v>158</v>
      </c>
      <c r="B71" s="61"/>
      <c r="C71" s="61"/>
      <c r="D71" s="61"/>
      <c r="E71" s="45" t="str">
        <f t="shared" si="3"/>
        <v/>
      </c>
      <c r="F71" s="61"/>
      <c r="G71" s="63" t="str">
        <f t="shared" ref="G71:G134" si="5">IFERROR(H71/F71*100,"")</f>
        <v/>
      </c>
      <c r="H71" s="47">
        <f t="shared" si="4"/>
        <v>0</v>
      </c>
    </row>
    <row r="72" spans="1:8" hidden="1">
      <c r="A72" s="60" t="s">
        <v>159</v>
      </c>
      <c r="B72" s="61"/>
      <c r="C72" s="61"/>
      <c r="D72" s="61"/>
      <c r="E72" s="45" t="str">
        <f t="shared" si="3"/>
        <v/>
      </c>
      <c r="F72" s="61"/>
      <c r="G72" s="63" t="str">
        <f t="shared" si="5"/>
        <v/>
      </c>
      <c r="H72" s="47">
        <f t="shared" si="4"/>
        <v>0</v>
      </c>
    </row>
    <row r="73" spans="1:8" hidden="1">
      <c r="A73" s="60" t="s">
        <v>134</v>
      </c>
      <c r="B73" s="61"/>
      <c r="C73" s="61"/>
      <c r="D73" s="61"/>
      <c r="E73" s="45" t="str">
        <f t="shared" si="3"/>
        <v/>
      </c>
      <c r="F73" s="61"/>
      <c r="G73" s="63" t="str">
        <f t="shared" si="5"/>
        <v/>
      </c>
      <c r="H73" s="47">
        <f t="shared" si="4"/>
        <v>0</v>
      </c>
    </row>
    <row r="74" spans="1:8">
      <c r="A74" s="60" t="s">
        <v>160</v>
      </c>
      <c r="B74" s="61"/>
      <c r="C74" s="61">
        <v>16</v>
      </c>
      <c r="D74" s="61">
        <v>15.974</v>
      </c>
      <c r="E74" s="45">
        <f t="shared" si="3"/>
        <v>99.837500000000006</v>
      </c>
      <c r="F74" s="61">
        <v>20</v>
      </c>
      <c r="G74" s="63">
        <f t="shared" si="5"/>
        <v>-20.13</v>
      </c>
      <c r="H74" s="47">
        <f t="shared" si="4"/>
        <v>-4.0259999999999998</v>
      </c>
    </row>
    <row r="75" spans="1:8">
      <c r="A75" s="58" t="s">
        <v>161</v>
      </c>
      <c r="B75" s="59">
        <f>SUM(B76:B86)</f>
        <v>0</v>
      </c>
      <c r="C75" s="59">
        <f>SUM(C76:C86)</f>
        <v>0</v>
      </c>
      <c r="D75" s="59">
        <f>SUM(D76:D86)</f>
        <v>0</v>
      </c>
      <c r="E75" s="38" t="str">
        <f t="shared" si="3"/>
        <v/>
      </c>
      <c r="F75" s="59">
        <f>SUM(F76:F86)</f>
        <v>0</v>
      </c>
      <c r="G75" s="39" t="str">
        <f t="shared" si="5"/>
        <v/>
      </c>
      <c r="H75" s="40">
        <f t="shared" si="4"/>
        <v>0</v>
      </c>
    </row>
    <row r="76" spans="1:8" hidden="1">
      <c r="A76" s="60" t="s">
        <v>137</v>
      </c>
      <c r="B76" s="61">
        <v>0</v>
      </c>
      <c r="C76" s="61">
        <v>0</v>
      </c>
      <c r="D76" s="61"/>
      <c r="E76" s="45" t="str">
        <f t="shared" si="3"/>
        <v/>
      </c>
      <c r="F76" s="61"/>
      <c r="G76" s="63" t="str">
        <f t="shared" si="5"/>
        <v/>
      </c>
      <c r="H76" s="47">
        <f t="shared" si="4"/>
        <v>0</v>
      </c>
    </row>
    <row r="77" spans="1:8" hidden="1">
      <c r="A77" s="60" t="s">
        <v>138</v>
      </c>
      <c r="B77" s="61">
        <v>0</v>
      </c>
      <c r="C77" s="61">
        <v>0</v>
      </c>
      <c r="D77" s="61"/>
      <c r="E77" s="45" t="str">
        <f t="shared" si="3"/>
        <v/>
      </c>
      <c r="F77" s="61"/>
      <c r="G77" s="63" t="str">
        <f t="shared" si="5"/>
        <v/>
      </c>
      <c r="H77" s="47">
        <f t="shared" si="4"/>
        <v>0</v>
      </c>
    </row>
    <row r="78" spans="1:8" hidden="1">
      <c r="A78" s="66" t="s">
        <v>139</v>
      </c>
      <c r="B78" s="61">
        <v>0</v>
      </c>
      <c r="C78" s="61">
        <v>0</v>
      </c>
      <c r="D78" s="61"/>
      <c r="E78" s="45" t="str">
        <f t="shared" si="3"/>
        <v/>
      </c>
      <c r="F78" s="61"/>
      <c r="G78" s="63" t="str">
        <f t="shared" si="5"/>
        <v/>
      </c>
      <c r="H78" s="47">
        <f t="shared" si="4"/>
        <v>0</v>
      </c>
    </row>
    <row r="79" spans="1:8" hidden="1">
      <c r="A79" s="60" t="s">
        <v>162</v>
      </c>
      <c r="B79" s="61">
        <v>0</v>
      </c>
      <c r="C79" s="61">
        <v>0</v>
      </c>
      <c r="D79" s="61"/>
      <c r="E79" s="45" t="str">
        <f t="shared" si="3"/>
        <v/>
      </c>
      <c r="F79" s="61"/>
      <c r="G79" s="63" t="str">
        <f t="shared" si="5"/>
        <v/>
      </c>
      <c r="H79" s="47">
        <f t="shared" si="4"/>
        <v>0</v>
      </c>
    </row>
    <row r="80" spans="1:8" hidden="1">
      <c r="A80" s="60" t="s">
        <v>163</v>
      </c>
      <c r="B80" s="61">
        <v>0</v>
      </c>
      <c r="C80" s="61">
        <v>0</v>
      </c>
      <c r="D80" s="61"/>
      <c r="E80" s="45" t="str">
        <f t="shared" si="3"/>
        <v/>
      </c>
      <c r="F80" s="61"/>
      <c r="G80" s="63" t="str">
        <f t="shared" si="5"/>
        <v/>
      </c>
      <c r="H80" s="47">
        <f t="shared" si="4"/>
        <v>0</v>
      </c>
    </row>
    <row r="81" spans="1:8" hidden="1">
      <c r="A81" s="60" t="s">
        <v>164</v>
      </c>
      <c r="B81" s="61"/>
      <c r="C81" s="61"/>
      <c r="D81" s="61"/>
      <c r="E81" s="45" t="str">
        <f t="shared" si="3"/>
        <v/>
      </c>
      <c r="F81" s="61"/>
      <c r="G81" s="63" t="str">
        <f t="shared" si="5"/>
        <v/>
      </c>
      <c r="H81" s="47">
        <f t="shared" si="4"/>
        <v>0</v>
      </c>
    </row>
    <row r="82" spans="1:8" hidden="1">
      <c r="A82" s="60" t="s">
        <v>165</v>
      </c>
      <c r="B82" s="61"/>
      <c r="C82" s="61"/>
      <c r="D82" s="61"/>
      <c r="E82" s="45" t="str">
        <f t="shared" si="3"/>
        <v/>
      </c>
      <c r="F82" s="61"/>
      <c r="G82" s="63" t="str">
        <f t="shared" si="5"/>
        <v/>
      </c>
      <c r="H82" s="47">
        <f t="shared" si="4"/>
        <v>0</v>
      </c>
    </row>
    <row r="83" spans="1:8" hidden="1">
      <c r="A83" s="60" t="s">
        <v>166</v>
      </c>
      <c r="B83" s="61"/>
      <c r="C83" s="61"/>
      <c r="D83" s="61"/>
      <c r="E83" s="45" t="str">
        <f t="shared" si="3"/>
        <v/>
      </c>
      <c r="F83" s="61"/>
      <c r="G83" s="63" t="str">
        <f t="shared" si="5"/>
        <v/>
      </c>
      <c r="H83" s="47">
        <f t="shared" si="4"/>
        <v>0</v>
      </c>
    </row>
    <row r="84" spans="1:8" hidden="1">
      <c r="A84" s="60" t="s">
        <v>167</v>
      </c>
      <c r="B84" s="61"/>
      <c r="C84" s="61"/>
      <c r="D84" s="61"/>
      <c r="E84" s="45" t="str">
        <f t="shared" si="3"/>
        <v/>
      </c>
      <c r="F84" s="61"/>
      <c r="G84" s="63" t="str">
        <f t="shared" si="5"/>
        <v/>
      </c>
      <c r="H84" s="47">
        <f t="shared" si="4"/>
        <v>0</v>
      </c>
    </row>
    <row r="85" spans="1:8" hidden="1">
      <c r="A85" s="60" t="s">
        <v>168</v>
      </c>
      <c r="B85" s="61"/>
      <c r="C85" s="61"/>
      <c r="D85" s="61"/>
      <c r="E85" s="45" t="str">
        <f t="shared" si="3"/>
        <v/>
      </c>
      <c r="F85" s="61"/>
      <c r="G85" s="63" t="str">
        <f t="shared" si="5"/>
        <v/>
      </c>
      <c r="H85" s="47">
        <f t="shared" si="4"/>
        <v>0</v>
      </c>
    </row>
    <row r="86" spans="1:8" hidden="1">
      <c r="A86" s="60" t="s">
        <v>169</v>
      </c>
      <c r="B86" s="61"/>
      <c r="C86" s="61"/>
      <c r="D86" s="61"/>
      <c r="E86" s="45" t="str">
        <f t="shared" si="3"/>
        <v/>
      </c>
      <c r="F86" s="61"/>
      <c r="G86" s="63" t="str">
        <f t="shared" si="5"/>
        <v/>
      </c>
      <c r="H86" s="47">
        <f t="shared" si="4"/>
        <v>0</v>
      </c>
    </row>
    <row r="87" spans="1:8">
      <c r="A87" s="58" t="s">
        <v>170</v>
      </c>
      <c r="B87" s="59">
        <f>SUM(B88:B95)</f>
        <v>0</v>
      </c>
      <c r="C87" s="59">
        <f>SUM(C88:C95)</f>
        <v>0</v>
      </c>
      <c r="D87" s="59">
        <f>SUM(D88:D95)</f>
        <v>0</v>
      </c>
      <c r="E87" s="38" t="str">
        <f t="shared" si="3"/>
        <v/>
      </c>
      <c r="F87" s="59">
        <f>SUM(F88:F95)</f>
        <v>0</v>
      </c>
      <c r="G87" s="39" t="str">
        <f t="shared" si="5"/>
        <v/>
      </c>
      <c r="H87" s="40">
        <f t="shared" si="4"/>
        <v>0</v>
      </c>
    </row>
    <row r="88" spans="1:8" hidden="1">
      <c r="A88" s="60" t="s">
        <v>171</v>
      </c>
      <c r="B88" s="61"/>
      <c r="C88" s="61"/>
      <c r="D88" s="61"/>
      <c r="E88" s="45" t="str">
        <f t="shared" si="3"/>
        <v/>
      </c>
      <c r="F88" s="61"/>
      <c r="G88" s="63" t="str">
        <f t="shared" si="5"/>
        <v/>
      </c>
      <c r="H88" s="47">
        <f t="shared" si="4"/>
        <v>0</v>
      </c>
    </row>
    <row r="89" spans="1:8" hidden="1">
      <c r="A89" s="60" t="s">
        <v>172</v>
      </c>
      <c r="B89" s="61"/>
      <c r="C89" s="61"/>
      <c r="D89" s="61"/>
      <c r="E89" s="45" t="str">
        <f t="shared" si="3"/>
        <v/>
      </c>
      <c r="F89" s="61"/>
      <c r="G89" s="63" t="str">
        <f t="shared" si="5"/>
        <v/>
      </c>
      <c r="H89" s="47">
        <f t="shared" si="4"/>
        <v>0</v>
      </c>
    </row>
    <row r="90" spans="1:8" hidden="1">
      <c r="A90" s="60" t="s">
        <v>173</v>
      </c>
      <c r="B90" s="61"/>
      <c r="C90" s="61"/>
      <c r="D90" s="61"/>
      <c r="E90" s="45" t="str">
        <f t="shared" si="3"/>
        <v/>
      </c>
      <c r="F90" s="61"/>
      <c r="G90" s="63" t="str">
        <f t="shared" si="5"/>
        <v/>
      </c>
      <c r="H90" s="47">
        <f t="shared" si="4"/>
        <v>0</v>
      </c>
    </row>
    <row r="91" spans="1:8" hidden="1">
      <c r="A91" s="60" t="s">
        <v>174</v>
      </c>
      <c r="B91" s="61"/>
      <c r="C91" s="61"/>
      <c r="D91" s="61"/>
      <c r="E91" s="45" t="str">
        <f t="shared" si="3"/>
        <v/>
      </c>
      <c r="F91" s="61"/>
      <c r="G91" s="63" t="str">
        <f t="shared" si="5"/>
        <v/>
      </c>
      <c r="H91" s="47">
        <f t="shared" si="4"/>
        <v>0</v>
      </c>
    </row>
    <row r="92" spans="1:8" hidden="1">
      <c r="A92" s="60" t="s">
        <v>175</v>
      </c>
      <c r="B92" s="61"/>
      <c r="C92" s="61"/>
      <c r="D92" s="61"/>
      <c r="E92" s="45" t="str">
        <f t="shared" si="3"/>
        <v/>
      </c>
      <c r="F92" s="61"/>
      <c r="G92" s="63" t="str">
        <f t="shared" si="5"/>
        <v/>
      </c>
      <c r="H92" s="47">
        <f t="shared" si="4"/>
        <v>0</v>
      </c>
    </row>
    <row r="93" spans="1:8" hidden="1">
      <c r="A93" s="60" t="s">
        <v>167</v>
      </c>
      <c r="B93" s="61"/>
      <c r="C93" s="61"/>
      <c r="D93" s="61"/>
      <c r="E93" s="45" t="str">
        <f t="shared" si="3"/>
        <v/>
      </c>
      <c r="F93" s="61"/>
      <c r="G93" s="63" t="str">
        <f t="shared" si="5"/>
        <v/>
      </c>
      <c r="H93" s="47">
        <f t="shared" si="4"/>
        <v>0</v>
      </c>
    </row>
    <row r="94" spans="1:8" hidden="1">
      <c r="A94" s="60" t="s">
        <v>168</v>
      </c>
      <c r="B94" s="61"/>
      <c r="C94" s="61"/>
      <c r="D94" s="61"/>
      <c r="E94" s="45" t="str">
        <f t="shared" si="3"/>
        <v/>
      </c>
      <c r="F94" s="61"/>
      <c r="G94" s="63" t="str">
        <f t="shared" si="5"/>
        <v/>
      </c>
      <c r="H94" s="47">
        <f t="shared" si="4"/>
        <v>0</v>
      </c>
    </row>
    <row r="95" spans="1:8" hidden="1">
      <c r="A95" s="60" t="s">
        <v>176</v>
      </c>
      <c r="B95" s="61"/>
      <c r="C95" s="61"/>
      <c r="D95" s="61"/>
      <c r="E95" s="45" t="str">
        <f t="shared" si="3"/>
        <v/>
      </c>
      <c r="F95" s="61"/>
      <c r="G95" s="63" t="str">
        <f t="shared" si="5"/>
        <v/>
      </c>
      <c r="H95" s="47">
        <f t="shared" si="4"/>
        <v>0</v>
      </c>
    </row>
    <row r="96" spans="1:8">
      <c r="A96" s="58" t="s">
        <v>177</v>
      </c>
      <c r="B96" s="59">
        <f>SUM(B97:B105)</f>
        <v>0</v>
      </c>
      <c r="C96" s="59">
        <f>SUM(C97:C105)</f>
        <v>0</v>
      </c>
      <c r="D96" s="59">
        <f>SUM(D97:D105)</f>
        <v>0</v>
      </c>
      <c r="E96" s="38" t="str">
        <f t="shared" si="3"/>
        <v/>
      </c>
      <c r="F96" s="59">
        <f>SUM(F97:F105)</f>
        <v>0</v>
      </c>
      <c r="G96" s="39" t="str">
        <f t="shared" si="5"/>
        <v/>
      </c>
      <c r="H96" s="40">
        <f t="shared" si="4"/>
        <v>0</v>
      </c>
    </row>
    <row r="97" spans="1:8" hidden="1">
      <c r="A97" s="60" t="s">
        <v>171</v>
      </c>
      <c r="B97" s="61">
        <v>0</v>
      </c>
      <c r="C97" s="61">
        <v>0</v>
      </c>
      <c r="D97" s="61"/>
      <c r="E97" s="45" t="str">
        <f t="shared" si="3"/>
        <v/>
      </c>
      <c r="F97" s="61"/>
      <c r="G97" s="63" t="str">
        <f t="shared" si="5"/>
        <v/>
      </c>
      <c r="H97" s="47">
        <f t="shared" si="4"/>
        <v>0</v>
      </c>
    </row>
    <row r="98" spans="1:8" hidden="1">
      <c r="A98" s="60" t="s">
        <v>172</v>
      </c>
      <c r="B98" s="61">
        <v>0</v>
      </c>
      <c r="C98" s="61">
        <v>0</v>
      </c>
      <c r="D98" s="61"/>
      <c r="E98" s="45" t="str">
        <f t="shared" si="3"/>
        <v/>
      </c>
      <c r="F98" s="61"/>
      <c r="G98" s="63" t="str">
        <f t="shared" si="5"/>
        <v/>
      </c>
      <c r="H98" s="47">
        <f t="shared" si="4"/>
        <v>0</v>
      </c>
    </row>
    <row r="99" spans="1:8" hidden="1">
      <c r="A99" s="60" t="s">
        <v>173</v>
      </c>
      <c r="B99" s="61">
        <v>0</v>
      </c>
      <c r="C99" s="61">
        <v>0</v>
      </c>
      <c r="D99" s="61"/>
      <c r="E99" s="45" t="str">
        <f t="shared" si="3"/>
        <v/>
      </c>
      <c r="F99" s="61"/>
      <c r="G99" s="63" t="str">
        <f t="shared" si="5"/>
        <v/>
      </c>
      <c r="H99" s="47">
        <f t="shared" si="4"/>
        <v>0</v>
      </c>
    </row>
    <row r="100" spans="1:8" hidden="1">
      <c r="A100" s="60" t="s">
        <v>178</v>
      </c>
      <c r="B100" s="61">
        <v>0</v>
      </c>
      <c r="C100" s="61">
        <v>0</v>
      </c>
      <c r="D100" s="61"/>
      <c r="E100" s="45" t="str">
        <f t="shared" si="3"/>
        <v/>
      </c>
      <c r="F100" s="61"/>
      <c r="G100" s="63" t="str">
        <f t="shared" si="5"/>
        <v/>
      </c>
      <c r="H100" s="47">
        <f t="shared" si="4"/>
        <v>0</v>
      </c>
    </row>
    <row r="101" spans="1:8" hidden="1">
      <c r="A101" s="60" t="s">
        <v>179</v>
      </c>
      <c r="B101" s="61">
        <v>0</v>
      </c>
      <c r="C101" s="61">
        <v>0</v>
      </c>
      <c r="D101" s="61"/>
      <c r="E101" s="45" t="str">
        <f t="shared" si="3"/>
        <v/>
      </c>
      <c r="F101" s="61"/>
      <c r="G101" s="63" t="str">
        <f t="shared" si="5"/>
        <v/>
      </c>
      <c r="H101" s="47">
        <f t="shared" si="4"/>
        <v>0</v>
      </c>
    </row>
    <row r="102" spans="1:8" hidden="1">
      <c r="A102" s="60" t="s">
        <v>180</v>
      </c>
      <c r="B102" s="61">
        <v>0</v>
      </c>
      <c r="C102" s="61">
        <v>0</v>
      </c>
      <c r="D102" s="61"/>
      <c r="E102" s="45" t="str">
        <f t="shared" si="3"/>
        <v/>
      </c>
      <c r="F102" s="61"/>
      <c r="G102" s="63" t="str">
        <f t="shared" si="5"/>
        <v/>
      </c>
      <c r="H102" s="47">
        <f t="shared" si="4"/>
        <v>0</v>
      </c>
    </row>
    <row r="103" spans="1:8" hidden="1">
      <c r="A103" s="60" t="s">
        <v>167</v>
      </c>
      <c r="B103" s="61">
        <v>0</v>
      </c>
      <c r="C103" s="61">
        <v>0</v>
      </c>
      <c r="D103" s="61"/>
      <c r="E103" s="45" t="str">
        <f t="shared" si="3"/>
        <v/>
      </c>
      <c r="F103" s="61"/>
      <c r="G103" s="63" t="str">
        <f t="shared" si="5"/>
        <v/>
      </c>
      <c r="H103" s="47">
        <f t="shared" si="4"/>
        <v>0</v>
      </c>
    </row>
    <row r="104" spans="1:8" hidden="1">
      <c r="A104" s="60" t="s">
        <v>168</v>
      </c>
      <c r="B104" s="61">
        <v>0</v>
      </c>
      <c r="C104" s="61">
        <v>0</v>
      </c>
      <c r="D104" s="61"/>
      <c r="E104" s="45" t="str">
        <f t="shared" si="3"/>
        <v/>
      </c>
      <c r="F104" s="61"/>
      <c r="G104" s="63" t="str">
        <f t="shared" si="5"/>
        <v/>
      </c>
      <c r="H104" s="47">
        <f t="shared" si="4"/>
        <v>0</v>
      </c>
    </row>
    <row r="105" spans="1:8" hidden="1">
      <c r="A105" s="60" t="s">
        <v>181</v>
      </c>
      <c r="B105" s="61"/>
      <c r="C105" s="61"/>
      <c r="D105" s="61"/>
      <c r="E105" s="45" t="str">
        <f t="shared" si="3"/>
        <v/>
      </c>
      <c r="F105" s="61"/>
      <c r="G105" s="63" t="str">
        <f t="shared" si="5"/>
        <v/>
      </c>
      <c r="H105" s="47">
        <f t="shared" si="4"/>
        <v>0</v>
      </c>
    </row>
    <row r="106" spans="1:8">
      <c r="A106" s="58" t="s">
        <v>182</v>
      </c>
      <c r="B106" s="59">
        <f>SUM(B107:B120)</f>
        <v>0</v>
      </c>
      <c r="C106" s="59">
        <f>SUM(C107:C120)</f>
        <v>0</v>
      </c>
      <c r="D106" s="59">
        <f>SUM(D107:D120)</f>
        <v>0</v>
      </c>
      <c r="E106" s="38" t="str">
        <f t="shared" si="3"/>
        <v/>
      </c>
      <c r="F106" s="59">
        <f>SUM(F107:F120)</f>
        <v>0</v>
      </c>
      <c r="G106" s="39" t="str">
        <f t="shared" si="5"/>
        <v/>
      </c>
      <c r="H106" s="40">
        <f t="shared" si="4"/>
        <v>0</v>
      </c>
    </row>
    <row r="107" spans="1:8" hidden="1">
      <c r="A107" s="60" t="s">
        <v>171</v>
      </c>
      <c r="B107" s="61">
        <v>0</v>
      </c>
      <c r="C107" s="61">
        <v>0</v>
      </c>
      <c r="D107" s="61"/>
      <c r="E107" s="45" t="str">
        <f t="shared" si="3"/>
        <v/>
      </c>
      <c r="F107" s="61"/>
      <c r="G107" s="63" t="str">
        <f t="shared" si="5"/>
        <v/>
      </c>
      <c r="H107" s="47">
        <f t="shared" si="4"/>
        <v>0</v>
      </c>
    </row>
    <row r="108" spans="1:8" hidden="1">
      <c r="A108" s="60" t="s">
        <v>172</v>
      </c>
      <c r="B108" s="61">
        <v>0</v>
      </c>
      <c r="C108" s="61">
        <v>0</v>
      </c>
      <c r="D108" s="61"/>
      <c r="E108" s="45" t="str">
        <f t="shared" si="3"/>
        <v/>
      </c>
      <c r="F108" s="61"/>
      <c r="G108" s="63" t="str">
        <f t="shared" si="5"/>
        <v/>
      </c>
      <c r="H108" s="47">
        <f t="shared" si="4"/>
        <v>0</v>
      </c>
    </row>
    <row r="109" spans="1:8" hidden="1">
      <c r="A109" s="60" t="s">
        <v>173</v>
      </c>
      <c r="B109" s="61">
        <v>0</v>
      </c>
      <c r="C109" s="61">
        <v>0</v>
      </c>
      <c r="D109" s="61"/>
      <c r="E109" s="45" t="str">
        <f t="shared" si="3"/>
        <v/>
      </c>
      <c r="F109" s="61"/>
      <c r="G109" s="63" t="str">
        <f t="shared" si="5"/>
        <v/>
      </c>
      <c r="H109" s="47">
        <f t="shared" si="4"/>
        <v>0</v>
      </c>
    </row>
    <row r="110" spans="1:8" hidden="1">
      <c r="A110" s="60" t="s">
        <v>183</v>
      </c>
      <c r="B110" s="61"/>
      <c r="C110" s="61"/>
      <c r="D110" s="61"/>
      <c r="E110" s="45" t="str">
        <f t="shared" si="3"/>
        <v/>
      </c>
      <c r="F110" s="61"/>
      <c r="G110" s="63" t="str">
        <f t="shared" si="5"/>
        <v/>
      </c>
      <c r="H110" s="47">
        <f t="shared" si="4"/>
        <v>0</v>
      </c>
    </row>
    <row r="111" spans="1:8" hidden="1">
      <c r="A111" s="60" t="s">
        <v>184</v>
      </c>
      <c r="B111" s="61"/>
      <c r="C111" s="61"/>
      <c r="D111" s="61"/>
      <c r="E111" s="45" t="str">
        <f t="shared" si="3"/>
        <v/>
      </c>
      <c r="F111" s="61"/>
      <c r="G111" s="63" t="str">
        <f t="shared" si="5"/>
        <v/>
      </c>
      <c r="H111" s="47">
        <f t="shared" si="4"/>
        <v>0</v>
      </c>
    </row>
    <row r="112" spans="1:8" hidden="1">
      <c r="A112" s="60" t="s">
        <v>185</v>
      </c>
      <c r="B112" s="61"/>
      <c r="C112" s="61"/>
      <c r="D112" s="61"/>
      <c r="E112" s="45" t="str">
        <f t="shared" si="3"/>
        <v/>
      </c>
      <c r="F112" s="61"/>
      <c r="G112" s="63" t="str">
        <f t="shared" si="5"/>
        <v/>
      </c>
      <c r="H112" s="47">
        <f t="shared" si="4"/>
        <v>0</v>
      </c>
    </row>
    <row r="113" spans="1:8" hidden="1">
      <c r="A113" s="60" t="s">
        <v>186</v>
      </c>
      <c r="B113" s="61"/>
      <c r="C113" s="61"/>
      <c r="D113" s="61"/>
      <c r="E113" s="45" t="str">
        <f t="shared" si="3"/>
        <v/>
      </c>
      <c r="F113" s="61"/>
      <c r="G113" s="63" t="str">
        <f t="shared" si="5"/>
        <v/>
      </c>
      <c r="H113" s="47">
        <f t="shared" si="4"/>
        <v>0</v>
      </c>
    </row>
    <row r="114" spans="1:8" hidden="1">
      <c r="A114" s="60" t="s">
        <v>187</v>
      </c>
      <c r="B114" s="61"/>
      <c r="C114" s="61"/>
      <c r="D114" s="61"/>
      <c r="E114" s="45" t="str">
        <f t="shared" si="3"/>
        <v/>
      </c>
      <c r="F114" s="61"/>
      <c r="G114" s="63" t="str">
        <f t="shared" si="5"/>
        <v/>
      </c>
      <c r="H114" s="47">
        <f t="shared" si="4"/>
        <v>0</v>
      </c>
    </row>
    <row r="115" spans="1:8" hidden="1">
      <c r="A115" s="60" t="s">
        <v>188</v>
      </c>
      <c r="B115" s="61"/>
      <c r="C115" s="61"/>
      <c r="D115" s="61"/>
      <c r="E115" s="45" t="str">
        <f t="shared" si="3"/>
        <v/>
      </c>
      <c r="F115" s="61"/>
      <c r="G115" s="63" t="str">
        <f t="shared" si="5"/>
        <v/>
      </c>
      <c r="H115" s="47">
        <f t="shared" si="4"/>
        <v>0</v>
      </c>
    </row>
    <row r="116" spans="1:8" hidden="1">
      <c r="A116" s="60" t="s">
        <v>189</v>
      </c>
      <c r="B116" s="61"/>
      <c r="C116" s="61"/>
      <c r="D116" s="61"/>
      <c r="E116" s="45" t="str">
        <f t="shared" si="3"/>
        <v/>
      </c>
      <c r="F116" s="61"/>
      <c r="G116" s="63" t="str">
        <f t="shared" si="5"/>
        <v/>
      </c>
      <c r="H116" s="47">
        <f t="shared" si="4"/>
        <v>0</v>
      </c>
    </row>
    <row r="117" spans="1:8" hidden="1">
      <c r="A117" s="60" t="s">
        <v>190</v>
      </c>
      <c r="B117" s="61"/>
      <c r="C117" s="61"/>
      <c r="D117" s="61"/>
      <c r="E117" s="45" t="str">
        <f t="shared" si="3"/>
        <v/>
      </c>
      <c r="F117" s="61"/>
      <c r="G117" s="63" t="str">
        <f t="shared" si="5"/>
        <v/>
      </c>
      <c r="H117" s="47">
        <f t="shared" si="4"/>
        <v>0</v>
      </c>
    </row>
    <row r="118" spans="1:8" hidden="1">
      <c r="A118" s="60" t="s">
        <v>191</v>
      </c>
      <c r="B118" s="61"/>
      <c r="C118" s="61"/>
      <c r="D118" s="61"/>
      <c r="E118" s="45" t="str">
        <f t="shared" si="3"/>
        <v/>
      </c>
      <c r="F118" s="61"/>
      <c r="G118" s="63" t="str">
        <f t="shared" si="5"/>
        <v/>
      </c>
      <c r="H118" s="47">
        <f t="shared" si="4"/>
        <v>0</v>
      </c>
    </row>
    <row r="119" spans="1:8" hidden="1">
      <c r="A119" s="60" t="s">
        <v>168</v>
      </c>
      <c r="B119" s="61"/>
      <c r="C119" s="61"/>
      <c r="D119" s="61"/>
      <c r="E119" s="45" t="str">
        <f t="shared" si="3"/>
        <v/>
      </c>
      <c r="F119" s="61"/>
      <c r="G119" s="63" t="str">
        <f t="shared" si="5"/>
        <v/>
      </c>
      <c r="H119" s="47">
        <f t="shared" si="4"/>
        <v>0</v>
      </c>
    </row>
    <row r="120" spans="1:8" hidden="1">
      <c r="A120" s="60" t="s">
        <v>192</v>
      </c>
      <c r="B120" s="61"/>
      <c r="C120" s="61"/>
      <c r="D120" s="61"/>
      <c r="E120" s="45" t="str">
        <f t="shared" si="3"/>
        <v/>
      </c>
      <c r="F120" s="61"/>
      <c r="G120" s="63" t="str">
        <f t="shared" si="5"/>
        <v/>
      </c>
      <c r="H120" s="47">
        <f t="shared" si="4"/>
        <v>0</v>
      </c>
    </row>
    <row r="121" spans="1:8">
      <c r="A121" s="58" t="s">
        <v>193</v>
      </c>
      <c r="B121" s="59">
        <f>SUM(B122:B129)</f>
        <v>0</v>
      </c>
      <c r="C121" s="59">
        <f>SUM(C122:C129)</f>
        <v>13.032</v>
      </c>
      <c r="D121" s="59">
        <f>SUM(D122:D129)</f>
        <v>10.5571</v>
      </c>
      <c r="E121" s="38">
        <f t="shared" si="3"/>
        <v>81.009054634745254</v>
      </c>
      <c r="F121" s="59">
        <f>SUM(F122:F129)</f>
        <v>1.028</v>
      </c>
      <c r="G121" s="39">
        <f t="shared" si="5"/>
        <v>926.95525291828778</v>
      </c>
      <c r="H121" s="40">
        <f t="shared" si="4"/>
        <v>9.5290999999999997</v>
      </c>
    </row>
    <row r="122" spans="1:8" hidden="1">
      <c r="A122" s="60" t="s">
        <v>171</v>
      </c>
      <c r="B122" s="61"/>
      <c r="C122" s="61"/>
      <c r="D122" s="61"/>
      <c r="E122" s="45" t="str">
        <f t="shared" si="3"/>
        <v/>
      </c>
      <c r="F122" s="61"/>
      <c r="G122" s="63" t="str">
        <f t="shared" si="5"/>
        <v/>
      </c>
      <c r="H122" s="47">
        <f t="shared" si="4"/>
        <v>0</v>
      </c>
    </row>
    <row r="123" spans="1:8" hidden="1">
      <c r="A123" s="60" t="s">
        <v>172</v>
      </c>
      <c r="B123" s="61"/>
      <c r="C123" s="61"/>
      <c r="D123" s="61"/>
      <c r="E123" s="45" t="str">
        <f t="shared" si="3"/>
        <v/>
      </c>
      <c r="F123" s="61"/>
      <c r="G123" s="63" t="str">
        <f t="shared" si="5"/>
        <v/>
      </c>
      <c r="H123" s="47">
        <f t="shared" si="4"/>
        <v>0</v>
      </c>
    </row>
    <row r="124" spans="1:8">
      <c r="A124" s="60" t="s">
        <v>173</v>
      </c>
      <c r="B124" s="61"/>
      <c r="C124" s="61">
        <v>1.032</v>
      </c>
      <c r="D124" s="61"/>
      <c r="E124" s="45">
        <f t="shared" si="3"/>
        <v>0</v>
      </c>
      <c r="F124" s="61">
        <v>1.028</v>
      </c>
      <c r="G124" s="63">
        <f t="shared" si="5"/>
        <v>-100</v>
      </c>
      <c r="H124" s="47">
        <f t="shared" si="4"/>
        <v>-1.028</v>
      </c>
    </row>
    <row r="125" spans="1:8" hidden="1">
      <c r="A125" s="60" t="s">
        <v>194</v>
      </c>
      <c r="B125" s="61"/>
      <c r="C125" s="61"/>
      <c r="D125" s="61"/>
      <c r="E125" s="45" t="str">
        <f t="shared" si="3"/>
        <v/>
      </c>
      <c r="F125" s="61"/>
      <c r="G125" s="63" t="str">
        <f t="shared" si="5"/>
        <v/>
      </c>
      <c r="H125" s="47">
        <f t="shared" si="4"/>
        <v>0</v>
      </c>
    </row>
    <row r="126" spans="1:8" hidden="1">
      <c r="A126" s="60" t="s">
        <v>195</v>
      </c>
      <c r="B126" s="61"/>
      <c r="C126" s="61"/>
      <c r="D126" s="61"/>
      <c r="E126" s="45" t="str">
        <f t="shared" si="3"/>
        <v/>
      </c>
      <c r="F126" s="61"/>
      <c r="G126" s="63" t="str">
        <f t="shared" si="5"/>
        <v/>
      </c>
      <c r="H126" s="47">
        <f t="shared" si="4"/>
        <v>0</v>
      </c>
    </row>
    <row r="127" spans="1:8" hidden="1">
      <c r="A127" s="60" t="s">
        <v>196</v>
      </c>
      <c r="B127" s="61"/>
      <c r="C127" s="61"/>
      <c r="D127" s="61"/>
      <c r="E127" s="45" t="str">
        <f t="shared" si="3"/>
        <v/>
      </c>
      <c r="F127" s="61"/>
      <c r="G127" s="63" t="str">
        <f t="shared" si="5"/>
        <v/>
      </c>
      <c r="H127" s="47">
        <f t="shared" si="4"/>
        <v>0</v>
      </c>
    </row>
    <row r="128" spans="1:8" hidden="1">
      <c r="A128" s="60" t="s">
        <v>168</v>
      </c>
      <c r="B128" s="61"/>
      <c r="C128" s="61"/>
      <c r="D128" s="61"/>
      <c r="E128" s="45" t="str">
        <f t="shared" si="3"/>
        <v/>
      </c>
      <c r="F128" s="61"/>
      <c r="G128" s="63" t="str">
        <f t="shared" si="5"/>
        <v/>
      </c>
      <c r="H128" s="47">
        <f t="shared" si="4"/>
        <v>0</v>
      </c>
    </row>
    <row r="129" spans="1:8">
      <c r="A129" s="60" t="s">
        <v>197</v>
      </c>
      <c r="B129" s="61"/>
      <c r="C129" s="61">
        <v>12</v>
      </c>
      <c r="D129" s="61">
        <v>10.5571</v>
      </c>
      <c r="E129" s="45">
        <f t="shared" si="3"/>
        <v>87.975833333333327</v>
      </c>
      <c r="F129" s="61"/>
      <c r="G129" s="63" t="str">
        <f t="shared" si="5"/>
        <v/>
      </c>
      <c r="H129" s="47">
        <f t="shared" si="4"/>
        <v>10.5571</v>
      </c>
    </row>
    <row r="130" spans="1:8">
      <c r="A130" s="58" t="s">
        <v>198</v>
      </c>
      <c r="B130" s="67">
        <f>SUM(B131:B140)</f>
        <v>0</v>
      </c>
      <c r="C130" s="67">
        <f>SUM(C131:C140)</f>
        <v>0</v>
      </c>
      <c r="D130" s="67">
        <f>SUM(D131:D140)</f>
        <v>0</v>
      </c>
      <c r="E130" s="38" t="str">
        <f t="shared" si="3"/>
        <v/>
      </c>
      <c r="F130" s="67">
        <f>SUM(F131:F140)</f>
        <v>0</v>
      </c>
      <c r="G130" s="39" t="str">
        <f t="shared" si="5"/>
        <v/>
      </c>
      <c r="H130" s="40">
        <f t="shared" si="4"/>
        <v>0</v>
      </c>
    </row>
    <row r="131" spans="1:8" hidden="1">
      <c r="A131" s="60" t="s">
        <v>171</v>
      </c>
      <c r="B131" s="61"/>
      <c r="C131" s="61"/>
      <c r="D131" s="61"/>
      <c r="E131" s="45" t="str">
        <f t="shared" si="3"/>
        <v/>
      </c>
      <c r="F131" s="61"/>
      <c r="G131" s="63" t="str">
        <f t="shared" si="5"/>
        <v/>
      </c>
      <c r="H131" s="47">
        <f t="shared" si="4"/>
        <v>0</v>
      </c>
    </row>
    <row r="132" spans="1:8" hidden="1">
      <c r="A132" s="60" t="s">
        <v>172</v>
      </c>
      <c r="B132" s="61"/>
      <c r="C132" s="61"/>
      <c r="D132" s="61"/>
      <c r="E132" s="45" t="str">
        <f t="shared" si="3"/>
        <v/>
      </c>
      <c r="F132" s="61"/>
      <c r="G132" s="63" t="str">
        <f t="shared" si="5"/>
        <v/>
      </c>
      <c r="H132" s="47">
        <f t="shared" si="4"/>
        <v>0</v>
      </c>
    </row>
    <row r="133" spans="1:8" hidden="1">
      <c r="A133" s="60" t="s">
        <v>173</v>
      </c>
      <c r="B133" s="61"/>
      <c r="C133" s="61"/>
      <c r="D133" s="61"/>
      <c r="E133" s="45" t="str">
        <f t="shared" si="3"/>
        <v/>
      </c>
      <c r="F133" s="61"/>
      <c r="G133" s="63" t="str">
        <f t="shared" si="5"/>
        <v/>
      </c>
      <c r="H133" s="47">
        <f t="shared" si="4"/>
        <v>0</v>
      </c>
    </row>
    <row r="134" spans="1:8" hidden="1">
      <c r="A134" s="60" t="s">
        <v>199</v>
      </c>
      <c r="B134" s="61"/>
      <c r="C134" s="61"/>
      <c r="D134" s="61"/>
      <c r="E134" s="45" t="str">
        <f t="shared" ref="E134:E197" si="6">IFERROR(D134/C134*100,"")</f>
        <v/>
      </c>
      <c r="F134" s="61"/>
      <c r="G134" s="63" t="str">
        <f t="shared" si="5"/>
        <v/>
      </c>
      <c r="H134" s="47">
        <f t="shared" ref="H134:H197" si="7">D134-F134</f>
        <v>0</v>
      </c>
    </row>
    <row r="135" spans="1:8" hidden="1">
      <c r="A135" s="60" t="s">
        <v>200</v>
      </c>
      <c r="B135" s="68"/>
      <c r="C135" s="68"/>
      <c r="D135" s="68"/>
      <c r="E135" s="45" t="str">
        <f t="shared" si="6"/>
        <v/>
      </c>
      <c r="F135" s="68"/>
      <c r="G135" s="63" t="str">
        <f t="shared" ref="G135:G198" si="8">IFERROR(H135/F135*100,"")</f>
        <v/>
      </c>
      <c r="H135" s="47">
        <f t="shared" si="7"/>
        <v>0</v>
      </c>
    </row>
    <row r="136" spans="1:8" hidden="1">
      <c r="A136" s="60" t="s">
        <v>201</v>
      </c>
      <c r="B136" s="61"/>
      <c r="C136" s="61"/>
      <c r="D136" s="61"/>
      <c r="E136" s="45" t="str">
        <f t="shared" si="6"/>
        <v/>
      </c>
      <c r="F136" s="61"/>
      <c r="G136" s="63" t="str">
        <f t="shared" si="8"/>
        <v/>
      </c>
      <c r="H136" s="47">
        <f t="shared" si="7"/>
        <v>0</v>
      </c>
    </row>
    <row r="137" spans="1:8" hidden="1">
      <c r="A137" s="60" t="s">
        <v>202</v>
      </c>
      <c r="B137" s="61"/>
      <c r="C137" s="61"/>
      <c r="D137" s="61"/>
      <c r="E137" s="45" t="str">
        <f t="shared" si="6"/>
        <v/>
      </c>
      <c r="F137" s="61"/>
      <c r="G137" s="63" t="str">
        <f t="shared" si="8"/>
        <v/>
      </c>
      <c r="H137" s="47">
        <f t="shared" si="7"/>
        <v>0</v>
      </c>
    </row>
    <row r="138" spans="1:8" hidden="1">
      <c r="A138" s="60" t="s">
        <v>203</v>
      </c>
      <c r="B138" s="61"/>
      <c r="C138" s="61"/>
      <c r="D138" s="61"/>
      <c r="E138" s="45" t="str">
        <f t="shared" si="6"/>
        <v/>
      </c>
      <c r="F138" s="61"/>
      <c r="G138" s="63" t="str">
        <f t="shared" si="8"/>
        <v/>
      </c>
      <c r="H138" s="47">
        <f t="shared" si="7"/>
        <v>0</v>
      </c>
    </row>
    <row r="139" spans="1:8" hidden="1">
      <c r="A139" s="60" t="s">
        <v>168</v>
      </c>
      <c r="B139" s="61"/>
      <c r="C139" s="61"/>
      <c r="D139" s="61"/>
      <c r="E139" s="45" t="str">
        <f t="shared" si="6"/>
        <v/>
      </c>
      <c r="F139" s="61"/>
      <c r="G139" s="63" t="str">
        <f t="shared" si="8"/>
        <v/>
      </c>
      <c r="H139" s="47">
        <f t="shared" si="7"/>
        <v>0</v>
      </c>
    </row>
    <row r="140" spans="1:8" hidden="1">
      <c r="A140" s="60" t="s">
        <v>204</v>
      </c>
      <c r="B140" s="68"/>
      <c r="C140" s="68"/>
      <c r="D140" s="68"/>
      <c r="E140" s="45" t="str">
        <f t="shared" si="6"/>
        <v/>
      </c>
      <c r="F140" s="68"/>
      <c r="G140" s="63" t="str">
        <f t="shared" si="8"/>
        <v/>
      </c>
      <c r="H140" s="47">
        <f t="shared" si="7"/>
        <v>0</v>
      </c>
    </row>
    <row r="141" spans="1:8">
      <c r="A141" s="58" t="s">
        <v>205</v>
      </c>
      <c r="B141" s="67">
        <f>SUM(B142:B152)</f>
        <v>0</v>
      </c>
      <c r="C141" s="67">
        <f>SUM(C142:C152)</f>
        <v>0</v>
      </c>
      <c r="D141" s="67">
        <f>SUM(D142:D152)</f>
        <v>0</v>
      </c>
      <c r="E141" s="45" t="str">
        <f t="shared" si="6"/>
        <v/>
      </c>
      <c r="F141" s="68">
        <f>SUM(F142:F152)</f>
        <v>0</v>
      </c>
      <c r="G141" s="63" t="str">
        <f t="shared" si="8"/>
        <v/>
      </c>
      <c r="H141" s="47">
        <f t="shared" si="7"/>
        <v>0</v>
      </c>
    </row>
    <row r="142" spans="1:8" hidden="1">
      <c r="A142" s="60" t="s">
        <v>171</v>
      </c>
      <c r="B142" s="61"/>
      <c r="C142" s="61"/>
      <c r="D142" s="61"/>
      <c r="E142" s="45" t="str">
        <f t="shared" si="6"/>
        <v/>
      </c>
      <c r="F142" s="61"/>
      <c r="G142" s="63" t="str">
        <f t="shared" si="8"/>
        <v/>
      </c>
      <c r="H142" s="47">
        <f t="shared" si="7"/>
        <v>0</v>
      </c>
    </row>
    <row r="143" spans="1:8" hidden="1">
      <c r="A143" s="60" t="s">
        <v>172</v>
      </c>
      <c r="B143" s="61"/>
      <c r="C143" s="61"/>
      <c r="D143" s="61"/>
      <c r="E143" s="45" t="str">
        <f t="shared" si="6"/>
        <v/>
      </c>
      <c r="F143" s="61"/>
      <c r="G143" s="63" t="str">
        <f t="shared" si="8"/>
        <v/>
      </c>
      <c r="H143" s="47">
        <f t="shared" si="7"/>
        <v>0</v>
      </c>
    </row>
    <row r="144" spans="1:8" hidden="1">
      <c r="A144" s="60" t="s">
        <v>173</v>
      </c>
      <c r="B144" s="61"/>
      <c r="C144" s="61"/>
      <c r="D144" s="61"/>
      <c r="E144" s="45" t="str">
        <f t="shared" si="6"/>
        <v/>
      </c>
      <c r="F144" s="61"/>
      <c r="G144" s="63" t="str">
        <f t="shared" si="8"/>
        <v/>
      </c>
      <c r="H144" s="47">
        <f t="shared" si="7"/>
        <v>0</v>
      </c>
    </row>
    <row r="145" spans="1:8" hidden="1">
      <c r="A145" s="60" t="s">
        <v>206</v>
      </c>
      <c r="B145" s="61"/>
      <c r="C145" s="61"/>
      <c r="D145" s="61"/>
      <c r="E145" s="45" t="str">
        <f t="shared" si="6"/>
        <v/>
      </c>
      <c r="F145" s="61"/>
      <c r="G145" s="63" t="str">
        <f t="shared" si="8"/>
        <v/>
      </c>
      <c r="H145" s="47">
        <f t="shared" si="7"/>
        <v>0</v>
      </c>
    </row>
    <row r="146" spans="1:8" hidden="1">
      <c r="A146" s="60" t="s">
        <v>207</v>
      </c>
      <c r="B146" s="61"/>
      <c r="C146" s="61"/>
      <c r="D146" s="61"/>
      <c r="E146" s="45" t="str">
        <f t="shared" si="6"/>
        <v/>
      </c>
      <c r="F146" s="61"/>
      <c r="G146" s="63" t="str">
        <f t="shared" si="8"/>
        <v/>
      </c>
      <c r="H146" s="47">
        <f t="shared" si="7"/>
        <v>0</v>
      </c>
    </row>
    <row r="147" spans="1:8" hidden="1">
      <c r="A147" s="60" t="s">
        <v>208</v>
      </c>
      <c r="B147" s="61"/>
      <c r="C147" s="61"/>
      <c r="D147" s="61"/>
      <c r="E147" s="45" t="str">
        <f t="shared" si="6"/>
        <v/>
      </c>
      <c r="F147" s="61"/>
      <c r="G147" s="63" t="str">
        <f t="shared" si="8"/>
        <v/>
      </c>
      <c r="H147" s="47">
        <f t="shared" si="7"/>
        <v>0</v>
      </c>
    </row>
    <row r="148" spans="1:8" hidden="1">
      <c r="A148" s="60" t="s">
        <v>209</v>
      </c>
      <c r="B148" s="69"/>
      <c r="C148" s="69"/>
      <c r="D148" s="69"/>
      <c r="E148" s="45" t="str">
        <f t="shared" si="6"/>
        <v/>
      </c>
      <c r="F148" s="69"/>
      <c r="G148" s="63" t="str">
        <f t="shared" si="8"/>
        <v/>
      </c>
      <c r="H148" s="47">
        <f t="shared" si="7"/>
        <v>0</v>
      </c>
    </row>
    <row r="149" spans="1:8" hidden="1">
      <c r="A149" s="60" t="s">
        <v>210</v>
      </c>
      <c r="B149" s="61"/>
      <c r="C149" s="61"/>
      <c r="D149" s="61"/>
      <c r="E149" s="45" t="str">
        <f t="shared" si="6"/>
        <v/>
      </c>
      <c r="F149" s="61"/>
      <c r="G149" s="63" t="str">
        <f t="shared" si="8"/>
        <v/>
      </c>
      <c r="H149" s="47">
        <f t="shared" si="7"/>
        <v>0</v>
      </c>
    </row>
    <row r="150" spans="1:8" hidden="1">
      <c r="A150" s="60" t="s">
        <v>211</v>
      </c>
      <c r="B150" s="57"/>
      <c r="C150" s="57"/>
      <c r="D150" s="57"/>
      <c r="E150" s="45" t="str">
        <f t="shared" si="6"/>
        <v/>
      </c>
      <c r="F150" s="69"/>
      <c r="G150" s="63" t="str">
        <f t="shared" si="8"/>
        <v/>
      </c>
      <c r="H150" s="47">
        <f t="shared" si="7"/>
        <v>0</v>
      </c>
    </row>
    <row r="151" spans="1:8" hidden="1">
      <c r="A151" s="60" t="s">
        <v>168</v>
      </c>
      <c r="B151" s="68"/>
      <c r="C151" s="68"/>
      <c r="D151" s="68"/>
      <c r="E151" s="45" t="str">
        <f t="shared" si="6"/>
        <v/>
      </c>
      <c r="F151" s="68"/>
      <c r="G151" s="63" t="str">
        <f t="shared" si="8"/>
        <v/>
      </c>
      <c r="H151" s="47">
        <f t="shared" si="7"/>
        <v>0</v>
      </c>
    </row>
    <row r="152" spans="1:8" hidden="1">
      <c r="A152" s="60" t="s">
        <v>212</v>
      </c>
      <c r="B152" s="61"/>
      <c r="C152" s="61"/>
      <c r="D152" s="61"/>
      <c r="E152" s="45" t="str">
        <f t="shared" si="6"/>
        <v/>
      </c>
      <c r="F152" s="61"/>
      <c r="G152" s="63" t="str">
        <f t="shared" si="8"/>
        <v/>
      </c>
      <c r="H152" s="47">
        <f t="shared" si="7"/>
        <v>0</v>
      </c>
    </row>
    <row r="153" spans="1:8">
      <c r="A153" s="58" t="s">
        <v>213</v>
      </c>
      <c r="B153" s="59">
        <f>SUM(B154:B162)</f>
        <v>0</v>
      </c>
      <c r="C153" s="59">
        <f>SUM(C154:C162)</f>
        <v>0</v>
      </c>
      <c r="D153" s="59">
        <f>SUM(D154:D162)</f>
        <v>0</v>
      </c>
      <c r="E153" s="38" t="str">
        <f t="shared" si="6"/>
        <v/>
      </c>
      <c r="F153" s="59">
        <f>SUM(F154:F162)</f>
        <v>0</v>
      </c>
      <c r="G153" s="39" t="str">
        <f t="shared" si="8"/>
        <v/>
      </c>
      <c r="H153" s="40">
        <f t="shared" si="7"/>
        <v>0</v>
      </c>
    </row>
    <row r="154" spans="1:8" hidden="1">
      <c r="A154" s="60" t="s">
        <v>171</v>
      </c>
      <c r="B154" s="61"/>
      <c r="C154" s="61"/>
      <c r="D154" s="61"/>
      <c r="E154" s="45" t="str">
        <f t="shared" si="6"/>
        <v/>
      </c>
      <c r="F154" s="61"/>
      <c r="G154" s="63" t="str">
        <f t="shared" si="8"/>
        <v/>
      </c>
      <c r="H154" s="47">
        <f t="shared" si="7"/>
        <v>0</v>
      </c>
    </row>
    <row r="155" spans="1:8" hidden="1">
      <c r="A155" s="60" t="s">
        <v>172</v>
      </c>
      <c r="B155" s="61"/>
      <c r="C155" s="61"/>
      <c r="D155" s="61"/>
      <c r="E155" s="45" t="str">
        <f t="shared" si="6"/>
        <v/>
      </c>
      <c r="F155" s="61"/>
      <c r="G155" s="63" t="str">
        <f t="shared" si="8"/>
        <v/>
      </c>
      <c r="H155" s="47">
        <f t="shared" si="7"/>
        <v>0</v>
      </c>
    </row>
    <row r="156" spans="1:8" hidden="1">
      <c r="A156" s="60" t="s">
        <v>173</v>
      </c>
      <c r="B156" s="69"/>
      <c r="C156" s="69"/>
      <c r="D156" s="69"/>
      <c r="E156" s="45" t="str">
        <f t="shared" si="6"/>
        <v/>
      </c>
      <c r="F156" s="69"/>
      <c r="G156" s="63" t="str">
        <f t="shared" si="8"/>
        <v/>
      </c>
      <c r="H156" s="47">
        <f t="shared" si="7"/>
        <v>0</v>
      </c>
    </row>
    <row r="157" spans="1:8" hidden="1">
      <c r="A157" s="60" t="s">
        <v>214</v>
      </c>
      <c r="B157" s="61"/>
      <c r="C157" s="61"/>
      <c r="D157" s="61"/>
      <c r="E157" s="45" t="str">
        <f t="shared" si="6"/>
        <v/>
      </c>
      <c r="F157" s="61"/>
      <c r="G157" s="63" t="str">
        <f t="shared" si="8"/>
        <v/>
      </c>
      <c r="H157" s="47">
        <f t="shared" si="7"/>
        <v>0</v>
      </c>
    </row>
    <row r="158" spans="1:8" hidden="1">
      <c r="A158" s="60" t="s">
        <v>215</v>
      </c>
      <c r="B158" s="61"/>
      <c r="C158" s="61"/>
      <c r="D158" s="61"/>
      <c r="E158" s="45" t="str">
        <f t="shared" si="6"/>
        <v/>
      </c>
      <c r="F158" s="61"/>
      <c r="G158" s="63" t="str">
        <f t="shared" si="8"/>
        <v/>
      </c>
      <c r="H158" s="47">
        <f t="shared" si="7"/>
        <v>0</v>
      </c>
    </row>
    <row r="159" spans="1:8" hidden="1">
      <c r="A159" s="60" t="s">
        <v>216</v>
      </c>
      <c r="B159" s="61"/>
      <c r="C159" s="61"/>
      <c r="D159" s="61"/>
      <c r="E159" s="45" t="str">
        <f t="shared" si="6"/>
        <v/>
      </c>
      <c r="F159" s="61"/>
      <c r="G159" s="63" t="str">
        <f t="shared" si="8"/>
        <v/>
      </c>
      <c r="H159" s="47">
        <f t="shared" si="7"/>
        <v>0</v>
      </c>
    </row>
    <row r="160" spans="1:8" hidden="1">
      <c r="A160" s="60" t="s">
        <v>167</v>
      </c>
      <c r="B160" s="61"/>
      <c r="C160" s="61"/>
      <c r="D160" s="61"/>
      <c r="E160" s="45" t="str">
        <f t="shared" si="6"/>
        <v/>
      </c>
      <c r="F160" s="61"/>
      <c r="G160" s="63" t="str">
        <f t="shared" si="8"/>
        <v/>
      </c>
      <c r="H160" s="47">
        <f t="shared" si="7"/>
        <v>0</v>
      </c>
    </row>
    <row r="161" spans="1:8" hidden="1">
      <c r="A161" s="60" t="s">
        <v>168</v>
      </c>
      <c r="B161" s="61"/>
      <c r="C161" s="61"/>
      <c r="D161" s="61"/>
      <c r="E161" s="45" t="str">
        <f t="shared" si="6"/>
        <v/>
      </c>
      <c r="F161" s="61"/>
      <c r="G161" s="63" t="str">
        <f t="shared" si="8"/>
        <v/>
      </c>
      <c r="H161" s="47">
        <f t="shared" si="7"/>
        <v>0</v>
      </c>
    </row>
    <row r="162" spans="1:8" hidden="1">
      <c r="A162" s="60" t="s">
        <v>217</v>
      </c>
      <c r="B162" s="61"/>
      <c r="C162" s="61"/>
      <c r="D162" s="61"/>
      <c r="E162" s="45" t="str">
        <f t="shared" si="6"/>
        <v/>
      </c>
      <c r="F162" s="61"/>
      <c r="G162" s="63" t="str">
        <f t="shared" si="8"/>
        <v/>
      </c>
      <c r="H162" s="47">
        <f t="shared" si="7"/>
        <v>0</v>
      </c>
    </row>
    <row r="163" spans="1:8">
      <c r="A163" s="58" t="s">
        <v>218</v>
      </c>
      <c r="B163" s="59">
        <f>SUM(B164:B175)</f>
        <v>0</v>
      </c>
      <c r="C163" s="59">
        <f>SUM(C164:C175)</f>
        <v>0</v>
      </c>
      <c r="D163" s="59">
        <f>SUM(D164:D175)</f>
        <v>0</v>
      </c>
      <c r="E163" s="38" t="str">
        <f t="shared" si="6"/>
        <v/>
      </c>
      <c r="F163" s="59">
        <f>SUM(F164:F175)</f>
        <v>0</v>
      </c>
      <c r="G163" s="39" t="str">
        <f t="shared" si="8"/>
        <v/>
      </c>
      <c r="H163" s="40">
        <f t="shared" si="7"/>
        <v>0</v>
      </c>
    </row>
    <row r="164" spans="1:8" hidden="1">
      <c r="A164" s="60" t="s">
        <v>171</v>
      </c>
      <c r="B164" s="61"/>
      <c r="C164" s="61"/>
      <c r="D164" s="61"/>
      <c r="E164" s="45" t="str">
        <f t="shared" si="6"/>
        <v/>
      </c>
      <c r="F164" s="61"/>
      <c r="G164" s="63" t="str">
        <f t="shared" si="8"/>
        <v/>
      </c>
      <c r="H164" s="47">
        <f t="shared" si="7"/>
        <v>0</v>
      </c>
    </row>
    <row r="165" spans="1:8" hidden="1">
      <c r="A165" s="60" t="s">
        <v>172</v>
      </c>
      <c r="B165" s="61"/>
      <c r="C165" s="61"/>
      <c r="D165" s="61"/>
      <c r="E165" s="45" t="str">
        <f t="shared" si="6"/>
        <v/>
      </c>
      <c r="F165" s="61"/>
      <c r="G165" s="63" t="str">
        <f t="shared" si="8"/>
        <v/>
      </c>
      <c r="H165" s="47">
        <f t="shared" si="7"/>
        <v>0</v>
      </c>
    </row>
    <row r="166" spans="1:8" hidden="1">
      <c r="A166" s="60" t="s">
        <v>173</v>
      </c>
      <c r="B166" s="61"/>
      <c r="C166" s="61"/>
      <c r="D166" s="61"/>
      <c r="E166" s="45" t="str">
        <f t="shared" si="6"/>
        <v/>
      </c>
      <c r="F166" s="61"/>
      <c r="G166" s="63" t="str">
        <f t="shared" si="8"/>
        <v/>
      </c>
      <c r="H166" s="47">
        <f t="shared" si="7"/>
        <v>0</v>
      </c>
    </row>
    <row r="167" spans="1:8" hidden="1">
      <c r="A167" s="60" t="s">
        <v>219</v>
      </c>
      <c r="B167" s="61"/>
      <c r="C167" s="61"/>
      <c r="D167" s="61"/>
      <c r="E167" s="45" t="str">
        <f t="shared" si="6"/>
        <v/>
      </c>
      <c r="F167" s="61"/>
      <c r="G167" s="63" t="str">
        <f t="shared" si="8"/>
        <v/>
      </c>
      <c r="H167" s="47">
        <f t="shared" si="7"/>
        <v>0</v>
      </c>
    </row>
    <row r="168" spans="1:8" hidden="1">
      <c r="A168" s="60" t="s">
        <v>220</v>
      </c>
      <c r="B168" s="61"/>
      <c r="C168" s="61"/>
      <c r="D168" s="61"/>
      <c r="E168" s="45" t="str">
        <f t="shared" si="6"/>
        <v/>
      </c>
      <c r="F168" s="61"/>
      <c r="G168" s="63" t="str">
        <f t="shared" si="8"/>
        <v/>
      </c>
      <c r="H168" s="47">
        <f t="shared" si="7"/>
        <v>0</v>
      </c>
    </row>
    <row r="169" spans="1:8" hidden="1">
      <c r="A169" s="60" t="s">
        <v>221</v>
      </c>
      <c r="B169" s="61"/>
      <c r="C169" s="61"/>
      <c r="D169" s="61"/>
      <c r="E169" s="45" t="str">
        <f t="shared" si="6"/>
        <v/>
      </c>
      <c r="F169" s="61"/>
      <c r="G169" s="63" t="str">
        <f t="shared" si="8"/>
        <v/>
      </c>
      <c r="H169" s="47">
        <f t="shared" si="7"/>
        <v>0</v>
      </c>
    </row>
    <row r="170" spans="1:8" hidden="1">
      <c r="A170" s="60" t="s">
        <v>222</v>
      </c>
      <c r="B170" s="61"/>
      <c r="C170" s="61"/>
      <c r="D170" s="61"/>
      <c r="E170" s="45" t="str">
        <f t="shared" si="6"/>
        <v/>
      </c>
      <c r="F170" s="61"/>
      <c r="G170" s="63" t="str">
        <f t="shared" si="8"/>
        <v/>
      </c>
      <c r="H170" s="47">
        <f t="shared" si="7"/>
        <v>0</v>
      </c>
    </row>
    <row r="171" spans="1:8" hidden="1">
      <c r="A171" s="60" t="s">
        <v>223</v>
      </c>
      <c r="B171" s="61"/>
      <c r="C171" s="61"/>
      <c r="D171" s="61"/>
      <c r="E171" s="45" t="str">
        <f t="shared" si="6"/>
        <v/>
      </c>
      <c r="F171" s="61"/>
      <c r="G171" s="63" t="str">
        <f t="shared" si="8"/>
        <v/>
      </c>
      <c r="H171" s="47">
        <f t="shared" si="7"/>
        <v>0</v>
      </c>
    </row>
    <row r="172" spans="1:8" hidden="1">
      <c r="A172" s="60" t="s">
        <v>224</v>
      </c>
      <c r="B172" s="61"/>
      <c r="C172" s="61"/>
      <c r="D172" s="61"/>
      <c r="E172" s="45" t="str">
        <f t="shared" si="6"/>
        <v/>
      </c>
      <c r="F172" s="61"/>
      <c r="G172" s="63" t="str">
        <f t="shared" si="8"/>
        <v/>
      </c>
      <c r="H172" s="47">
        <f t="shared" si="7"/>
        <v>0</v>
      </c>
    </row>
    <row r="173" spans="1:8" hidden="1">
      <c r="A173" s="60" t="s">
        <v>167</v>
      </c>
      <c r="B173" s="61"/>
      <c r="C173" s="61"/>
      <c r="D173" s="61"/>
      <c r="E173" s="45" t="str">
        <f t="shared" si="6"/>
        <v/>
      </c>
      <c r="F173" s="61"/>
      <c r="G173" s="63" t="str">
        <f t="shared" si="8"/>
        <v/>
      </c>
      <c r="H173" s="47">
        <f t="shared" si="7"/>
        <v>0</v>
      </c>
    </row>
    <row r="174" spans="1:8" hidden="1">
      <c r="A174" s="60" t="s">
        <v>168</v>
      </c>
      <c r="B174" s="61"/>
      <c r="C174" s="61"/>
      <c r="D174" s="61"/>
      <c r="E174" s="45" t="str">
        <f t="shared" si="6"/>
        <v/>
      </c>
      <c r="F174" s="61"/>
      <c r="G174" s="63" t="str">
        <f t="shared" si="8"/>
        <v/>
      </c>
      <c r="H174" s="47">
        <f t="shared" si="7"/>
        <v>0</v>
      </c>
    </row>
    <row r="175" spans="1:8" hidden="1">
      <c r="A175" s="60" t="s">
        <v>225</v>
      </c>
      <c r="B175" s="61"/>
      <c r="C175" s="61"/>
      <c r="D175" s="61"/>
      <c r="E175" s="45" t="str">
        <f t="shared" si="6"/>
        <v/>
      </c>
      <c r="F175" s="61"/>
      <c r="G175" s="63" t="str">
        <f t="shared" si="8"/>
        <v/>
      </c>
      <c r="H175" s="47">
        <f t="shared" si="7"/>
        <v>0</v>
      </c>
    </row>
    <row r="176" spans="1:8" hidden="1">
      <c r="A176" s="58" t="s">
        <v>226</v>
      </c>
      <c r="B176" s="59">
        <f>SUM(B177:B182)</f>
        <v>0</v>
      </c>
      <c r="C176" s="59">
        <f>SUM(C177:C182)</f>
        <v>0</v>
      </c>
      <c r="D176" s="59">
        <f>SUM(D177:D182)</f>
        <v>0</v>
      </c>
      <c r="E176" s="45" t="str">
        <f t="shared" si="6"/>
        <v/>
      </c>
      <c r="F176" s="61">
        <f>SUM(F177:F182)</f>
        <v>0</v>
      </c>
      <c r="G176" s="63" t="str">
        <f t="shared" si="8"/>
        <v/>
      </c>
      <c r="H176" s="47">
        <f t="shared" si="7"/>
        <v>0</v>
      </c>
    </row>
    <row r="177" spans="1:8" hidden="1">
      <c r="A177" s="60" t="s">
        <v>171</v>
      </c>
      <c r="B177" s="61"/>
      <c r="C177" s="61"/>
      <c r="D177" s="61"/>
      <c r="E177" s="45" t="str">
        <f t="shared" si="6"/>
        <v/>
      </c>
      <c r="F177" s="61"/>
      <c r="G177" s="63" t="str">
        <f t="shared" si="8"/>
        <v/>
      </c>
      <c r="H177" s="47">
        <f t="shared" si="7"/>
        <v>0</v>
      </c>
    </row>
    <row r="178" spans="1:8" hidden="1">
      <c r="A178" s="60" t="s">
        <v>172</v>
      </c>
      <c r="B178" s="61"/>
      <c r="C178" s="61"/>
      <c r="D178" s="61"/>
      <c r="E178" s="45" t="str">
        <f t="shared" si="6"/>
        <v/>
      </c>
      <c r="F178" s="61"/>
      <c r="G178" s="63" t="str">
        <f t="shared" si="8"/>
        <v/>
      </c>
      <c r="H178" s="47">
        <f t="shared" si="7"/>
        <v>0</v>
      </c>
    </row>
    <row r="179" spans="1:8" hidden="1">
      <c r="A179" s="60" t="s">
        <v>173</v>
      </c>
      <c r="B179" s="61"/>
      <c r="C179" s="61"/>
      <c r="D179" s="61"/>
      <c r="E179" s="45" t="str">
        <f t="shared" si="6"/>
        <v/>
      </c>
      <c r="F179" s="61"/>
      <c r="G179" s="63" t="str">
        <f t="shared" si="8"/>
        <v/>
      </c>
      <c r="H179" s="47">
        <f t="shared" si="7"/>
        <v>0</v>
      </c>
    </row>
    <row r="180" spans="1:8" hidden="1">
      <c r="A180" s="60" t="s">
        <v>227</v>
      </c>
      <c r="B180" s="61"/>
      <c r="C180" s="61"/>
      <c r="D180" s="61"/>
      <c r="E180" s="45" t="str">
        <f t="shared" si="6"/>
        <v/>
      </c>
      <c r="F180" s="61"/>
      <c r="G180" s="63" t="str">
        <f t="shared" si="8"/>
        <v/>
      </c>
      <c r="H180" s="47">
        <f t="shared" si="7"/>
        <v>0</v>
      </c>
    </row>
    <row r="181" spans="1:8" hidden="1">
      <c r="A181" s="60" t="s">
        <v>168</v>
      </c>
      <c r="B181" s="61"/>
      <c r="C181" s="61"/>
      <c r="D181" s="61"/>
      <c r="E181" s="45" t="str">
        <f t="shared" si="6"/>
        <v/>
      </c>
      <c r="F181" s="61"/>
      <c r="G181" s="63" t="str">
        <f t="shared" si="8"/>
        <v/>
      </c>
      <c r="H181" s="47">
        <f t="shared" si="7"/>
        <v>0</v>
      </c>
    </row>
    <row r="182" spans="1:8" hidden="1">
      <c r="A182" s="60" t="s">
        <v>228</v>
      </c>
      <c r="B182" s="61"/>
      <c r="C182" s="61"/>
      <c r="D182" s="61"/>
      <c r="E182" s="45" t="str">
        <f t="shared" si="6"/>
        <v/>
      </c>
      <c r="F182" s="61"/>
      <c r="G182" s="63" t="str">
        <f t="shared" si="8"/>
        <v/>
      </c>
      <c r="H182" s="47">
        <f t="shared" si="7"/>
        <v>0</v>
      </c>
    </row>
    <row r="183" spans="1:8" hidden="1">
      <c r="A183" s="58" t="s">
        <v>229</v>
      </c>
      <c r="B183" s="59">
        <f>SUM(B184:B189)</f>
        <v>0</v>
      </c>
      <c r="C183" s="59">
        <f>SUM(C184:C189)</f>
        <v>0</v>
      </c>
      <c r="D183" s="59">
        <f>SUM(D184:D189)</f>
        <v>0</v>
      </c>
      <c r="E183" s="45" t="str">
        <f t="shared" si="6"/>
        <v/>
      </c>
      <c r="F183" s="61">
        <f>SUM(F184:F189)</f>
        <v>0</v>
      </c>
      <c r="G183" s="63" t="str">
        <f t="shared" si="8"/>
        <v/>
      </c>
      <c r="H183" s="47">
        <f t="shared" si="7"/>
        <v>0</v>
      </c>
    </row>
    <row r="184" spans="1:8" hidden="1">
      <c r="A184" s="60" t="s">
        <v>171</v>
      </c>
      <c r="B184" s="61"/>
      <c r="C184" s="61"/>
      <c r="D184" s="61"/>
      <c r="E184" s="45" t="str">
        <f t="shared" si="6"/>
        <v/>
      </c>
      <c r="F184" s="61"/>
      <c r="G184" s="63" t="str">
        <f t="shared" si="8"/>
        <v/>
      </c>
      <c r="H184" s="47">
        <f t="shared" si="7"/>
        <v>0</v>
      </c>
    </row>
    <row r="185" spans="1:8" hidden="1">
      <c r="A185" s="60" t="s">
        <v>172</v>
      </c>
      <c r="B185" s="61"/>
      <c r="C185" s="61"/>
      <c r="D185" s="61"/>
      <c r="E185" s="45" t="str">
        <f t="shared" si="6"/>
        <v/>
      </c>
      <c r="F185" s="61"/>
      <c r="G185" s="63" t="str">
        <f t="shared" si="8"/>
        <v/>
      </c>
      <c r="H185" s="47">
        <f t="shared" si="7"/>
        <v>0</v>
      </c>
    </row>
    <row r="186" spans="1:8" hidden="1">
      <c r="A186" s="60" t="s">
        <v>173</v>
      </c>
      <c r="B186" s="61"/>
      <c r="C186" s="61"/>
      <c r="D186" s="61"/>
      <c r="E186" s="45" t="str">
        <f t="shared" si="6"/>
        <v/>
      </c>
      <c r="F186" s="61"/>
      <c r="G186" s="63" t="str">
        <f t="shared" si="8"/>
        <v/>
      </c>
      <c r="H186" s="47">
        <f t="shared" si="7"/>
        <v>0</v>
      </c>
    </row>
    <row r="187" spans="1:8" hidden="1">
      <c r="A187" s="60" t="s">
        <v>230</v>
      </c>
      <c r="B187" s="61"/>
      <c r="C187" s="61"/>
      <c r="D187" s="61"/>
      <c r="E187" s="45" t="str">
        <f t="shared" si="6"/>
        <v/>
      </c>
      <c r="F187" s="61"/>
      <c r="G187" s="63" t="str">
        <f t="shared" si="8"/>
        <v/>
      </c>
      <c r="H187" s="47">
        <f t="shared" si="7"/>
        <v>0</v>
      </c>
    </row>
    <row r="188" spans="1:8" hidden="1">
      <c r="A188" s="60" t="s">
        <v>168</v>
      </c>
      <c r="B188" s="61"/>
      <c r="C188" s="61"/>
      <c r="D188" s="61"/>
      <c r="E188" s="45" t="str">
        <f t="shared" si="6"/>
        <v/>
      </c>
      <c r="F188" s="61"/>
      <c r="G188" s="63" t="str">
        <f t="shared" si="8"/>
        <v/>
      </c>
      <c r="H188" s="47">
        <f t="shared" si="7"/>
        <v>0</v>
      </c>
    </row>
    <row r="189" spans="1:8" hidden="1">
      <c r="A189" s="60" t="s">
        <v>231</v>
      </c>
      <c r="B189" s="61"/>
      <c r="C189" s="61"/>
      <c r="D189" s="61"/>
      <c r="E189" s="45" t="str">
        <f t="shared" si="6"/>
        <v/>
      </c>
      <c r="F189" s="61"/>
      <c r="G189" s="63" t="str">
        <f t="shared" si="8"/>
        <v/>
      </c>
      <c r="H189" s="47">
        <f t="shared" si="7"/>
        <v>0</v>
      </c>
    </row>
    <row r="190" spans="1:8">
      <c r="A190" s="58" t="s">
        <v>232</v>
      </c>
      <c r="B190" s="59">
        <f>SUM(B191:B198)</f>
        <v>0</v>
      </c>
      <c r="C190" s="59">
        <f>SUM(C191:C198)</f>
        <v>0</v>
      </c>
      <c r="D190" s="59">
        <f>SUM(D191:D198)</f>
        <v>0</v>
      </c>
      <c r="E190" s="38" t="str">
        <f t="shared" si="6"/>
        <v/>
      </c>
      <c r="F190" s="59">
        <f>SUM(F191:F198)</f>
        <v>0</v>
      </c>
      <c r="G190" s="39" t="str">
        <f t="shared" si="8"/>
        <v/>
      </c>
      <c r="H190" s="40">
        <f t="shared" si="7"/>
        <v>0</v>
      </c>
    </row>
    <row r="191" spans="1:8" hidden="1">
      <c r="A191" s="60" t="s">
        <v>171</v>
      </c>
      <c r="B191" s="61">
        <v>0</v>
      </c>
      <c r="C191" s="61">
        <v>0</v>
      </c>
      <c r="D191" s="61"/>
      <c r="E191" s="45" t="str">
        <f t="shared" si="6"/>
        <v/>
      </c>
      <c r="F191" s="61"/>
      <c r="G191" s="63" t="str">
        <f t="shared" si="8"/>
        <v/>
      </c>
      <c r="H191" s="47">
        <f t="shared" si="7"/>
        <v>0</v>
      </c>
    </row>
    <row r="192" spans="1:8" hidden="1">
      <c r="A192" s="60" t="s">
        <v>172</v>
      </c>
      <c r="B192" s="61">
        <v>0</v>
      </c>
      <c r="C192" s="61">
        <v>0</v>
      </c>
      <c r="D192" s="61"/>
      <c r="E192" s="45" t="str">
        <f t="shared" si="6"/>
        <v/>
      </c>
      <c r="F192" s="61"/>
      <c r="G192" s="63" t="str">
        <f t="shared" si="8"/>
        <v/>
      </c>
      <c r="H192" s="47">
        <f t="shared" si="7"/>
        <v>0</v>
      </c>
    </row>
    <row r="193" spans="1:8" hidden="1">
      <c r="A193" s="60" t="s">
        <v>173</v>
      </c>
      <c r="B193" s="61">
        <v>0</v>
      </c>
      <c r="C193" s="61">
        <v>0</v>
      </c>
      <c r="D193" s="61"/>
      <c r="E193" s="45" t="str">
        <f t="shared" si="6"/>
        <v/>
      </c>
      <c r="F193" s="61"/>
      <c r="G193" s="63" t="str">
        <f t="shared" si="8"/>
        <v/>
      </c>
      <c r="H193" s="47">
        <f t="shared" si="7"/>
        <v>0</v>
      </c>
    </row>
    <row r="194" spans="1:8" hidden="1">
      <c r="A194" s="60" t="s">
        <v>233</v>
      </c>
      <c r="B194" s="61">
        <v>0</v>
      </c>
      <c r="C194" s="61">
        <v>0</v>
      </c>
      <c r="D194" s="61"/>
      <c r="E194" s="45" t="str">
        <f t="shared" si="6"/>
        <v/>
      </c>
      <c r="F194" s="61"/>
      <c r="G194" s="63" t="str">
        <f t="shared" si="8"/>
        <v/>
      </c>
      <c r="H194" s="47">
        <f t="shared" si="7"/>
        <v>0</v>
      </c>
    </row>
    <row r="195" spans="1:8" hidden="1">
      <c r="A195" s="60" t="s">
        <v>234</v>
      </c>
      <c r="B195" s="61">
        <v>0</v>
      </c>
      <c r="C195" s="61">
        <v>0</v>
      </c>
      <c r="D195" s="61"/>
      <c r="E195" s="45" t="str">
        <f t="shared" si="6"/>
        <v/>
      </c>
      <c r="F195" s="61"/>
      <c r="G195" s="63" t="str">
        <f t="shared" si="8"/>
        <v/>
      </c>
      <c r="H195" s="47">
        <f t="shared" si="7"/>
        <v>0</v>
      </c>
    </row>
    <row r="196" spans="1:8" hidden="1">
      <c r="A196" s="60" t="s">
        <v>235</v>
      </c>
      <c r="B196" s="61"/>
      <c r="C196" s="61"/>
      <c r="D196" s="61"/>
      <c r="E196" s="45" t="str">
        <f t="shared" si="6"/>
        <v/>
      </c>
      <c r="F196" s="61"/>
      <c r="G196" s="63" t="str">
        <f t="shared" si="8"/>
        <v/>
      </c>
      <c r="H196" s="47">
        <f t="shared" si="7"/>
        <v>0</v>
      </c>
    </row>
    <row r="197" spans="1:8" hidden="1">
      <c r="A197" s="60" t="s">
        <v>168</v>
      </c>
      <c r="B197" s="61"/>
      <c r="C197" s="61"/>
      <c r="D197" s="61"/>
      <c r="E197" s="45" t="str">
        <f t="shared" si="6"/>
        <v/>
      </c>
      <c r="F197" s="61"/>
      <c r="G197" s="63" t="str">
        <f t="shared" si="8"/>
        <v/>
      </c>
      <c r="H197" s="47">
        <f t="shared" si="7"/>
        <v>0</v>
      </c>
    </row>
    <row r="198" spans="1:8" hidden="1">
      <c r="A198" s="60" t="s">
        <v>236</v>
      </c>
      <c r="B198" s="61"/>
      <c r="C198" s="61"/>
      <c r="D198" s="61"/>
      <c r="E198" s="45" t="str">
        <f t="shared" ref="E198:E261" si="9">IFERROR(D198/C198*100,"")</f>
        <v/>
      </c>
      <c r="F198" s="61"/>
      <c r="G198" s="63" t="str">
        <f t="shared" si="8"/>
        <v/>
      </c>
      <c r="H198" s="47">
        <f t="shared" ref="H198:H261" si="10">D198-F198</f>
        <v>0</v>
      </c>
    </row>
    <row r="199" spans="1:8">
      <c r="A199" s="58" t="s">
        <v>237</v>
      </c>
      <c r="B199" s="59">
        <f>SUM(B200:B204)</f>
        <v>0.12</v>
      </c>
      <c r="C199" s="59">
        <f>SUM(C200:C204)</f>
        <v>0.12</v>
      </c>
      <c r="D199" s="59">
        <f>SUM(D200:D204)</f>
        <v>0</v>
      </c>
      <c r="E199" s="38">
        <f t="shared" si="9"/>
        <v>0</v>
      </c>
      <c r="F199" s="59">
        <f>SUM(F200:F204)</f>
        <v>0.12</v>
      </c>
      <c r="G199" s="39">
        <f t="shared" ref="G199:G262" si="11">IFERROR(H199/F199*100,"")</f>
        <v>-100</v>
      </c>
      <c r="H199" s="40">
        <f t="shared" si="10"/>
        <v>-0.12</v>
      </c>
    </row>
    <row r="200" spans="1:8" hidden="1">
      <c r="A200" s="60" t="s">
        <v>171</v>
      </c>
      <c r="B200" s="61"/>
      <c r="C200" s="61"/>
      <c r="D200" s="61"/>
      <c r="E200" s="45" t="str">
        <f t="shared" si="9"/>
        <v/>
      </c>
      <c r="F200" s="61"/>
      <c r="G200" s="63" t="str">
        <f t="shared" si="11"/>
        <v/>
      </c>
      <c r="H200" s="47">
        <f t="shared" si="10"/>
        <v>0</v>
      </c>
    </row>
    <row r="201" spans="1:8" hidden="1">
      <c r="A201" s="60" t="s">
        <v>172</v>
      </c>
      <c r="B201" s="61"/>
      <c r="C201" s="61"/>
      <c r="D201" s="61"/>
      <c r="E201" s="45" t="str">
        <f t="shared" si="9"/>
        <v/>
      </c>
      <c r="F201" s="61"/>
      <c r="G201" s="63" t="str">
        <f t="shared" si="11"/>
        <v/>
      </c>
      <c r="H201" s="47">
        <f t="shared" si="10"/>
        <v>0</v>
      </c>
    </row>
    <row r="202" spans="1:8">
      <c r="A202" s="60" t="s">
        <v>173</v>
      </c>
      <c r="B202" s="61">
        <v>0.12</v>
      </c>
      <c r="C202" s="61">
        <v>0.12</v>
      </c>
      <c r="D202" s="61"/>
      <c r="E202" s="45">
        <f t="shared" si="9"/>
        <v>0</v>
      </c>
      <c r="F202" s="61">
        <v>0.12</v>
      </c>
      <c r="G202" s="63">
        <f t="shared" si="11"/>
        <v>-100</v>
      </c>
      <c r="H202" s="47">
        <f t="shared" si="10"/>
        <v>-0.12</v>
      </c>
    </row>
    <row r="203" spans="1:8" hidden="1">
      <c r="A203" s="60" t="s">
        <v>238</v>
      </c>
      <c r="B203" s="61"/>
      <c r="C203" s="61"/>
      <c r="D203" s="61"/>
      <c r="E203" s="45" t="str">
        <f t="shared" si="9"/>
        <v/>
      </c>
      <c r="F203" s="61"/>
      <c r="G203" s="63" t="str">
        <f t="shared" si="11"/>
        <v/>
      </c>
      <c r="H203" s="47">
        <f t="shared" si="10"/>
        <v>0</v>
      </c>
    </row>
    <row r="204" spans="1:8" hidden="1">
      <c r="A204" s="60" t="s">
        <v>239</v>
      </c>
      <c r="B204" s="61"/>
      <c r="C204" s="61"/>
      <c r="D204" s="61"/>
      <c r="E204" s="45" t="str">
        <f t="shared" si="9"/>
        <v/>
      </c>
      <c r="F204" s="61"/>
      <c r="G204" s="63" t="str">
        <f t="shared" si="11"/>
        <v/>
      </c>
      <c r="H204" s="47">
        <f t="shared" si="10"/>
        <v>0</v>
      </c>
    </row>
    <row r="205" spans="1:8">
      <c r="A205" s="58" t="s">
        <v>240</v>
      </c>
      <c r="B205" s="59">
        <f>SUM(B206:B211)</f>
        <v>0</v>
      </c>
      <c r="C205" s="59">
        <f>SUM(C206:C211)</f>
        <v>0</v>
      </c>
      <c r="D205" s="59">
        <f>SUM(D206:D211)</f>
        <v>0</v>
      </c>
      <c r="E205" s="38" t="str">
        <f t="shared" si="9"/>
        <v/>
      </c>
      <c r="F205" s="59">
        <f>SUM(F206:F211)</f>
        <v>0</v>
      </c>
      <c r="G205" s="39" t="str">
        <f t="shared" si="11"/>
        <v/>
      </c>
      <c r="H205" s="40">
        <f t="shared" si="10"/>
        <v>0</v>
      </c>
    </row>
    <row r="206" spans="1:8" hidden="1">
      <c r="A206" s="60" t="s">
        <v>171</v>
      </c>
      <c r="B206" s="61"/>
      <c r="C206" s="61"/>
      <c r="D206" s="61"/>
      <c r="E206" s="45" t="str">
        <f t="shared" si="9"/>
        <v/>
      </c>
      <c r="F206" s="61"/>
      <c r="G206" s="63" t="str">
        <f t="shared" si="11"/>
        <v/>
      </c>
      <c r="H206" s="47">
        <f t="shared" si="10"/>
        <v>0</v>
      </c>
    </row>
    <row r="207" spans="1:8" hidden="1">
      <c r="A207" s="60" t="s">
        <v>172</v>
      </c>
      <c r="B207" s="61"/>
      <c r="C207" s="61"/>
      <c r="D207" s="61"/>
      <c r="E207" s="45" t="str">
        <f t="shared" si="9"/>
        <v/>
      </c>
      <c r="F207" s="61"/>
      <c r="G207" s="63" t="str">
        <f t="shared" si="11"/>
        <v/>
      </c>
      <c r="H207" s="47">
        <f t="shared" si="10"/>
        <v>0</v>
      </c>
    </row>
    <row r="208" spans="1:8" hidden="1">
      <c r="A208" s="60" t="s">
        <v>173</v>
      </c>
      <c r="B208" s="61"/>
      <c r="C208" s="61"/>
      <c r="D208" s="61"/>
      <c r="E208" s="45" t="str">
        <f t="shared" si="9"/>
        <v/>
      </c>
      <c r="F208" s="61"/>
      <c r="G208" s="63" t="str">
        <f t="shared" si="11"/>
        <v/>
      </c>
      <c r="H208" s="47">
        <f t="shared" si="10"/>
        <v>0</v>
      </c>
    </row>
    <row r="209" spans="1:8" hidden="1">
      <c r="A209" s="60" t="s">
        <v>241</v>
      </c>
      <c r="B209" s="61"/>
      <c r="C209" s="61"/>
      <c r="D209" s="61"/>
      <c r="E209" s="45" t="str">
        <f t="shared" si="9"/>
        <v/>
      </c>
      <c r="F209" s="61"/>
      <c r="G209" s="63" t="str">
        <f t="shared" si="11"/>
        <v/>
      </c>
      <c r="H209" s="47">
        <f t="shared" si="10"/>
        <v>0</v>
      </c>
    </row>
    <row r="210" spans="1:8" hidden="1">
      <c r="A210" s="60" t="s">
        <v>168</v>
      </c>
      <c r="B210" s="61"/>
      <c r="C210" s="61"/>
      <c r="D210" s="61"/>
      <c r="E210" s="45" t="str">
        <f t="shared" si="9"/>
        <v/>
      </c>
      <c r="F210" s="61"/>
      <c r="G210" s="63" t="str">
        <f t="shared" si="11"/>
        <v/>
      </c>
      <c r="H210" s="47">
        <f t="shared" si="10"/>
        <v>0</v>
      </c>
    </row>
    <row r="211" spans="1:8" hidden="1">
      <c r="A211" s="60" t="s">
        <v>242</v>
      </c>
      <c r="B211" s="61"/>
      <c r="C211" s="61"/>
      <c r="D211" s="61"/>
      <c r="E211" s="45" t="str">
        <f t="shared" si="9"/>
        <v/>
      </c>
      <c r="F211" s="61"/>
      <c r="G211" s="63" t="str">
        <f t="shared" si="11"/>
        <v/>
      </c>
      <c r="H211" s="47">
        <f t="shared" si="10"/>
        <v>0</v>
      </c>
    </row>
    <row r="212" spans="1:8">
      <c r="A212" s="58" t="s">
        <v>243</v>
      </c>
      <c r="B212" s="59">
        <f>SUM(B213:B219)</f>
        <v>0</v>
      </c>
      <c r="C212" s="59">
        <f>SUM(C213:C219)</f>
        <v>0</v>
      </c>
      <c r="D212" s="59">
        <f>SUM(D213:D219)</f>
        <v>0.2</v>
      </c>
      <c r="E212" s="38" t="str">
        <f t="shared" si="9"/>
        <v/>
      </c>
      <c r="F212" s="59">
        <f>SUM(F213:F219)</f>
        <v>0</v>
      </c>
      <c r="G212" s="39" t="str">
        <f t="shared" si="11"/>
        <v/>
      </c>
      <c r="H212" s="40">
        <f t="shared" si="10"/>
        <v>0.2</v>
      </c>
    </row>
    <row r="213" spans="1:8" hidden="1">
      <c r="A213" s="60" t="s">
        <v>171</v>
      </c>
      <c r="B213" s="61"/>
      <c r="C213" s="61"/>
      <c r="D213" s="61"/>
      <c r="E213" s="45" t="str">
        <f t="shared" si="9"/>
        <v/>
      </c>
      <c r="F213" s="61"/>
      <c r="G213" s="63" t="str">
        <f t="shared" si="11"/>
        <v/>
      </c>
      <c r="H213" s="47">
        <f t="shared" si="10"/>
        <v>0</v>
      </c>
    </row>
    <row r="214" spans="1:8" hidden="1">
      <c r="A214" s="60" t="s">
        <v>172</v>
      </c>
      <c r="B214" s="61"/>
      <c r="C214" s="61"/>
      <c r="D214" s="61"/>
      <c r="E214" s="45" t="str">
        <f t="shared" si="9"/>
        <v/>
      </c>
      <c r="F214" s="61"/>
      <c r="G214" s="63" t="str">
        <f t="shared" si="11"/>
        <v/>
      </c>
      <c r="H214" s="47">
        <f t="shared" si="10"/>
        <v>0</v>
      </c>
    </row>
    <row r="215" spans="1:8" hidden="1">
      <c r="A215" s="60" t="s">
        <v>173</v>
      </c>
      <c r="B215" s="61"/>
      <c r="C215" s="61"/>
      <c r="D215" s="61"/>
      <c r="E215" s="45" t="str">
        <f t="shared" si="9"/>
        <v/>
      </c>
      <c r="F215" s="61"/>
      <c r="G215" s="63" t="str">
        <f t="shared" si="11"/>
        <v/>
      </c>
      <c r="H215" s="47">
        <f t="shared" si="10"/>
        <v>0</v>
      </c>
    </row>
    <row r="216" spans="1:8" hidden="1">
      <c r="A216" s="60" t="s">
        <v>244</v>
      </c>
      <c r="B216" s="61"/>
      <c r="C216" s="61"/>
      <c r="D216" s="61"/>
      <c r="E216" s="45" t="str">
        <f t="shared" si="9"/>
        <v/>
      </c>
      <c r="F216" s="61"/>
      <c r="G216" s="63" t="str">
        <f t="shared" si="11"/>
        <v/>
      </c>
      <c r="H216" s="47">
        <f t="shared" si="10"/>
        <v>0</v>
      </c>
    </row>
    <row r="217" spans="1:8" hidden="1">
      <c r="A217" s="60" t="s">
        <v>245</v>
      </c>
      <c r="B217" s="61"/>
      <c r="C217" s="61"/>
      <c r="D217" s="61"/>
      <c r="E217" s="45" t="str">
        <f t="shared" si="9"/>
        <v/>
      </c>
      <c r="F217" s="61"/>
      <c r="G217" s="63" t="str">
        <f t="shared" si="11"/>
        <v/>
      </c>
      <c r="H217" s="47">
        <f t="shared" si="10"/>
        <v>0</v>
      </c>
    </row>
    <row r="218" spans="1:8" hidden="1">
      <c r="A218" s="60" t="s">
        <v>168</v>
      </c>
      <c r="B218" s="61"/>
      <c r="C218" s="61"/>
      <c r="D218" s="61"/>
      <c r="E218" s="45" t="str">
        <f t="shared" si="9"/>
        <v/>
      </c>
      <c r="F218" s="61"/>
      <c r="G218" s="63" t="str">
        <f t="shared" si="11"/>
        <v/>
      </c>
      <c r="H218" s="47">
        <f t="shared" si="10"/>
        <v>0</v>
      </c>
    </row>
    <row r="219" spans="1:8">
      <c r="A219" s="60" t="s">
        <v>246</v>
      </c>
      <c r="B219" s="61"/>
      <c r="C219" s="61"/>
      <c r="D219" s="61">
        <v>0.2</v>
      </c>
      <c r="E219" s="45" t="str">
        <f t="shared" si="9"/>
        <v/>
      </c>
      <c r="F219" s="61"/>
      <c r="G219" s="63" t="str">
        <f t="shared" si="11"/>
        <v/>
      </c>
      <c r="H219" s="47">
        <f t="shared" si="10"/>
        <v>0.2</v>
      </c>
    </row>
    <row r="220" spans="1:8">
      <c r="A220" s="58" t="s">
        <v>247</v>
      </c>
      <c r="B220" s="59">
        <f>SUM(B221:B226)</f>
        <v>0</v>
      </c>
      <c r="C220" s="59">
        <f>SUM(C221:C226)</f>
        <v>0</v>
      </c>
      <c r="D220" s="59">
        <f>SUM(D221:D226)</f>
        <v>0</v>
      </c>
      <c r="E220" s="38" t="str">
        <f t="shared" si="9"/>
        <v/>
      </c>
      <c r="F220" s="59">
        <f>SUM(F221:F226)</f>
        <v>0</v>
      </c>
      <c r="G220" s="39" t="str">
        <f t="shared" si="11"/>
        <v/>
      </c>
      <c r="H220" s="40">
        <f t="shared" si="10"/>
        <v>0</v>
      </c>
    </row>
    <row r="221" spans="1:8" hidden="1">
      <c r="A221" s="60" t="s">
        <v>171</v>
      </c>
      <c r="B221" s="61"/>
      <c r="C221" s="61"/>
      <c r="D221" s="61"/>
      <c r="E221" s="45" t="str">
        <f t="shared" si="9"/>
        <v/>
      </c>
      <c r="F221" s="61"/>
      <c r="G221" s="63" t="str">
        <f t="shared" si="11"/>
        <v/>
      </c>
      <c r="H221" s="47">
        <f t="shared" si="10"/>
        <v>0</v>
      </c>
    </row>
    <row r="222" spans="1:8" hidden="1">
      <c r="A222" s="60" t="s">
        <v>172</v>
      </c>
      <c r="B222" s="61"/>
      <c r="C222" s="61"/>
      <c r="D222" s="61"/>
      <c r="E222" s="45" t="str">
        <f t="shared" si="9"/>
        <v/>
      </c>
      <c r="F222" s="61"/>
      <c r="G222" s="63" t="str">
        <f t="shared" si="11"/>
        <v/>
      </c>
      <c r="H222" s="47">
        <f t="shared" si="10"/>
        <v>0</v>
      </c>
    </row>
    <row r="223" spans="1:8" hidden="1">
      <c r="A223" s="60" t="s">
        <v>173</v>
      </c>
      <c r="B223" s="61"/>
      <c r="C223" s="61"/>
      <c r="D223" s="61"/>
      <c r="E223" s="45" t="str">
        <f t="shared" si="9"/>
        <v/>
      </c>
      <c r="F223" s="61"/>
      <c r="G223" s="63" t="str">
        <f t="shared" si="11"/>
        <v/>
      </c>
      <c r="H223" s="47">
        <f t="shared" si="10"/>
        <v>0</v>
      </c>
    </row>
    <row r="224" spans="1:8" hidden="1">
      <c r="A224" s="60" t="s">
        <v>248</v>
      </c>
      <c r="B224" s="61"/>
      <c r="C224" s="61"/>
      <c r="D224" s="61"/>
      <c r="E224" s="45" t="str">
        <f t="shared" si="9"/>
        <v/>
      </c>
      <c r="F224" s="61"/>
      <c r="G224" s="63" t="str">
        <f t="shared" si="11"/>
        <v/>
      </c>
      <c r="H224" s="47">
        <f t="shared" si="10"/>
        <v>0</v>
      </c>
    </row>
    <row r="225" spans="1:8" hidden="1">
      <c r="A225" s="60" t="s">
        <v>168</v>
      </c>
      <c r="B225" s="61"/>
      <c r="C225" s="61"/>
      <c r="D225" s="61"/>
      <c r="E225" s="45" t="str">
        <f t="shared" si="9"/>
        <v/>
      </c>
      <c r="F225" s="61"/>
      <c r="G225" s="63" t="str">
        <f t="shared" si="11"/>
        <v/>
      </c>
      <c r="H225" s="47">
        <f t="shared" si="10"/>
        <v>0</v>
      </c>
    </row>
    <row r="226" spans="1:8" hidden="1">
      <c r="A226" s="60" t="s">
        <v>249</v>
      </c>
      <c r="B226" s="61"/>
      <c r="C226" s="61"/>
      <c r="D226" s="61"/>
      <c r="E226" s="45" t="str">
        <f t="shared" si="9"/>
        <v/>
      </c>
      <c r="F226" s="61"/>
      <c r="G226" s="63" t="str">
        <f t="shared" si="11"/>
        <v/>
      </c>
      <c r="H226" s="47">
        <f t="shared" si="10"/>
        <v>0</v>
      </c>
    </row>
    <row r="227" spans="1:8">
      <c r="A227" s="58" t="s">
        <v>250</v>
      </c>
      <c r="B227" s="59">
        <f>SUM(B228:B232)</f>
        <v>0</v>
      </c>
      <c r="C227" s="59">
        <f>SUM(C228:C232)</f>
        <v>28</v>
      </c>
      <c r="D227" s="59">
        <f>SUM(D228:D232)</f>
        <v>25.019200000000001</v>
      </c>
      <c r="E227" s="38">
        <f t="shared" si="9"/>
        <v>89.354285714285723</v>
      </c>
      <c r="F227" s="59">
        <f>SUM(F228:F232)</f>
        <v>25.6906</v>
      </c>
      <c r="G227" s="39">
        <f t="shared" si="11"/>
        <v>-2.6134072384451841</v>
      </c>
      <c r="H227" s="40">
        <f t="shared" si="10"/>
        <v>-0.67139999999999844</v>
      </c>
    </row>
    <row r="228" spans="1:8" hidden="1">
      <c r="A228" s="60" t="s">
        <v>171</v>
      </c>
      <c r="B228" s="61"/>
      <c r="C228" s="61"/>
      <c r="D228" s="61"/>
      <c r="E228" s="45" t="str">
        <f t="shared" si="9"/>
        <v/>
      </c>
      <c r="F228" s="61"/>
      <c r="G228" s="63" t="str">
        <f t="shared" si="11"/>
        <v/>
      </c>
      <c r="H228" s="47">
        <f t="shared" si="10"/>
        <v>0</v>
      </c>
    </row>
    <row r="229" spans="1:8" hidden="1">
      <c r="A229" s="60" t="s">
        <v>172</v>
      </c>
      <c r="B229" s="61"/>
      <c r="C229" s="61"/>
      <c r="D229" s="61"/>
      <c r="E229" s="45" t="str">
        <f t="shared" si="9"/>
        <v/>
      </c>
      <c r="F229" s="61"/>
      <c r="G229" s="63" t="str">
        <f t="shared" si="11"/>
        <v/>
      </c>
      <c r="H229" s="47">
        <f t="shared" si="10"/>
        <v>0</v>
      </c>
    </row>
    <row r="230" spans="1:8" hidden="1">
      <c r="A230" s="60" t="s">
        <v>173</v>
      </c>
      <c r="B230" s="61"/>
      <c r="C230" s="61"/>
      <c r="D230" s="61"/>
      <c r="E230" s="45" t="str">
        <f t="shared" si="9"/>
        <v/>
      </c>
      <c r="F230" s="61"/>
      <c r="G230" s="63" t="str">
        <f t="shared" si="11"/>
        <v/>
      </c>
      <c r="H230" s="47">
        <f t="shared" si="10"/>
        <v>0</v>
      </c>
    </row>
    <row r="231" spans="1:8" hidden="1">
      <c r="A231" s="60" t="s">
        <v>168</v>
      </c>
      <c r="B231" s="69"/>
      <c r="C231" s="69"/>
      <c r="D231" s="69"/>
      <c r="E231" s="45" t="str">
        <f t="shared" si="9"/>
        <v/>
      </c>
      <c r="F231" s="69"/>
      <c r="G231" s="63" t="str">
        <f t="shared" si="11"/>
        <v/>
      </c>
      <c r="H231" s="47">
        <f t="shared" si="10"/>
        <v>0</v>
      </c>
    </row>
    <row r="232" spans="1:8">
      <c r="A232" s="60" t="s">
        <v>251</v>
      </c>
      <c r="B232" s="61"/>
      <c r="C232" s="61">
        <v>28</v>
      </c>
      <c r="D232" s="61">
        <v>25.019200000000001</v>
      </c>
      <c r="E232" s="45">
        <f t="shared" si="9"/>
        <v>89.354285714285723</v>
      </c>
      <c r="F232" s="61">
        <v>25.6906</v>
      </c>
      <c r="G232" s="63">
        <f t="shared" si="11"/>
        <v>-2.6134072384451841</v>
      </c>
      <c r="H232" s="47">
        <f t="shared" si="10"/>
        <v>-0.67139999999999844</v>
      </c>
    </row>
    <row r="233" spans="1:8">
      <c r="A233" s="58" t="s">
        <v>252</v>
      </c>
      <c r="B233" s="59">
        <f>SUM(B234:B238)</f>
        <v>0</v>
      </c>
      <c r="C233" s="59">
        <f>SUM(C234:C238)</f>
        <v>8</v>
      </c>
      <c r="D233" s="59">
        <f>SUM(D234:D238)</f>
        <v>6.8513000000000002</v>
      </c>
      <c r="E233" s="38">
        <f t="shared" si="9"/>
        <v>85.641249999999999</v>
      </c>
      <c r="F233" s="59">
        <f>SUM(F234:F238)</f>
        <v>0</v>
      </c>
      <c r="G233" s="39" t="str">
        <f t="shared" si="11"/>
        <v/>
      </c>
      <c r="H233" s="40">
        <f t="shared" si="10"/>
        <v>6.8513000000000002</v>
      </c>
    </row>
    <row r="234" spans="1:8" hidden="1">
      <c r="A234" s="60" t="s">
        <v>171</v>
      </c>
      <c r="B234" s="61"/>
      <c r="C234" s="61"/>
      <c r="D234" s="61"/>
      <c r="E234" s="45" t="str">
        <f t="shared" si="9"/>
        <v/>
      </c>
      <c r="F234" s="61"/>
      <c r="G234" s="63" t="str">
        <f t="shared" si="11"/>
        <v/>
      </c>
      <c r="H234" s="47">
        <f t="shared" si="10"/>
        <v>0</v>
      </c>
    </row>
    <row r="235" spans="1:8" hidden="1">
      <c r="A235" s="60" t="s">
        <v>172</v>
      </c>
      <c r="B235" s="61"/>
      <c r="C235" s="61"/>
      <c r="D235" s="61"/>
      <c r="E235" s="45" t="str">
        <f t="shared" si="9"/>
        <v/>
      </c>
      <c r="F235" s="61"/>
      <c r="G235" s="63" t="str">
        <f t="shared" si="11"/>
        <v/>
      </c>
      <c r="H235" s="47">
        <f t="shared" si="10"/>
        <v>0</v>
      </c>
    </row>
    <row r="236" spans="1:8" hidden="1">
      <c r="A236" s="60" t="s">
        <v>173</v>
      </c>
      <c r="B236" s="61"/>
      <c r="C236" s="61"/>
      <c r="D236" s="61"/>
      <c r="E236" s="45" t="str">
        <f t="shared" si="9"/>
        <v/>
      </c>
      <c r="F236" s="61"/>
      <c r="G236" s="63" t="str">
        <f t="shared" si="11"/>
        <v/>
      </c>
      <c r="H236" s="47">
        <f t="shared" si="10"/>
        <v>0</v>
      </c>
    </row>
    <row r="237" spans="1:8" hidden="1">
      <c r="A237" s="60" t="s">
        <v>168</v>
      </c>
      <c r="B237" s="61"/>
      <c r="C237" s="61"/>
      <c r="D237" s="61"/>
      <c r="E237" s="45" t="str">
        <f t="shared" si="9"/>
        <v/>
      </c>
      <c r="F237" s="61"/>
      <c r="G237" s="63" t="str">
        <f t="shared" si="11"/>
        <v/>
      </c>
      <c r="H237" s="47">
        <f t="shared" si="10"/>
        <v>0</v>
      </c>
    </row>
    <row r="238" spans="1:8">
      <c r="A238" s="60" t="s">
        <v>253</v>
      </c>
      <c r="B238" s="61"/>
      <c r="C238" s="61">
        <v>8</v>
      </c>
      <c r="D238" s="61">
        <v>6.8513000000000002</v>
      </c>
      <c r="E238" s="45">
        <f t="shared" si="9"/>
        <v>85.641249999999999</v>
      </c>
      <c r="F238" s="61"/>
      <c r="G238" s="63" t="str">
        <f t="shared" si="11"/>
        <v/>
      </c>
      <c r="H238" s="47">
        <f t="shared" si="10"/>
        <v>6.8513000000000002</v>
      </c>
    </row>
    <row r="239" spans="1:8">
      <c r="A239" s="58" t="s">
        <v>254</v>
      </c>
      <c r="B239" s="59">
        <f>SUM(B240:B244)</f>
        <v>0</v>
      </c>
      <c r="C239" s="59">
        <f>SUM(C240:C244)</f>
        <v>0</v>
      </c>
      <c r="D239" s="59">
        <f>SUM(D240:D244)</f>
        <v>0</v>
      </c>
      <c r="E239" s="38" t="str">
        <f t="shared" si="9"/>
        <v/>
      </c>
      <c r="F239" s="59">
        <f>SUM(F240:F244)</f>
        <v>14.453799999999999</v>
      </c>
      <c r="G239" s="39">
        <f t="shared" si="11"/>
        <v>-100</v>
      </c>
      <c r="H239" s="40">
        <f t="shared" si="10"/>
        <v>-14.453799999999999</v>
      </c>
    </row>
    <row r="240" spans="1:8" hidden="1">
      <c r="A240" s="60" t="s">
        <v>171</v>
      </c>
      <c r="B240" s="61"/>
      <c r="C240" s="61"/>
      <c r="D240" s="61"/>
      <c r="E240" s="45" t="str">
        <f t="shared" si="9"/>
        <v/>
      </c>
      <c r="F240" s="61"/>
      <c r="G240" s="63" t="str">
        <f t="shared" si="11"/>
        <v/>
      </c>
      <c r="H240" s="47">
        <f t="shared" si="10"/>
        <v>0</v>
      </c>
    </row>
    <row r="241" spans="1:8" hidden="1">
      <c r="A241" s="60" t="s">
        <v>172</v>
      </c>
      <c r="B241" s="61"/>
      <c r="C241" s="61"/>
      <c r="D241" s="61"/>
      <c r="E241" s="45" t="str">
        <f t="shared" si="9"/>
        <v/>
      </c>
      <c r="F241" s="61"/>
      <c r="G241" s="63" t="str">
        <f t="shared" si="11"/>
        <v/>
      </c>
      <c r="H241" s="47">
        <f t="shared" si="10"/>
        <v>0</v>
      </c>
    </row>
    <row r="242" spans="1:8" hidden="1">
      <c r="A242" s="60" t="s">
        <v>173</v>
      </c>
      <c r="B242" s="61"/>
      <c r="C242" s="61"/>
      <c r="D242" s="61"/>
      <c r="E242" s="45" t="str">
        <f t="shared" si="9"/>
        <v/>
      </c>
      <c r="F242" s="61"/>
      <c r="G242" s="63" t="str">
        <f t="shared" si="11"/>
        <v/>
      </c>
      <c r="H242" s="47">
        <f t="shared" si="10"/>
        <v>0</v>
      </c>
    </row>
    <row r="243" spans="1:8" hidden="1">
      <c r="A243" s="60" t="s">
        <v>168</v>
      </c>
      <c r="B243" s="61"/>
      <c r="C243" s="61"/>
      <c r="D243" s="61"/>
      <c r="E243" s="45" t="str">
        <f t="shared" si="9"/>
        <v/>
      </c>
      <c r="F243" s="61"/>
      <c r="G243" s="63" t="str">
        <f t="shared" si="11"/>
        <v/>
      </c>
      <c r="H243" s="47">
        <f t="shared" si="10"/>
        <v>0</v>
      </c>
    </row>
    <row r="244" spans="1:8">
      <c r="A244" s="60" t="s">
        <v>255</v>
      </c>
      <c r="B244" s="61"/>
      <c r="C244" s="61"/>
      <c r="D244" s="61"/>
      <c r="E244" s="45" t="str">
        <f t="shared" si="9"/>
        <v/>
      </c>
      <c r="F244" s="61">
        <v>14.453799999999999</v>
      </c>
      <c r="G244" s="63">
        <f t="shared" si="11"/>
        <v>-100</v>
      </c>
      <c r="H244" s="47">
        <f t="shared" si="10"/>
        <v>-14.453799999999999</v>
      </c>
    </row>
    <row r="245" spans="1:8" hidden="1">
      <c r="A245" s="58" t="s">
        <v>256</v>
      </c>
      <c r="B245" s="59">
        <f>SUM(B246:B250)</f>
        <v>0</v>
      </c>
      <c r="C245" s="59">
        <f>SUM(C246:C250)</f>
        <v>0</v>
      </c>
      <c r="D245" s="59">
        <f>SUM(D246:D250)</f>
        <v>0</v>
      </c>
      <c r="E245" s="45" t="str">
        <f t="shared" si="9"/>
        <v/>
      </c>
      <c r="F245" s="61">
        <f>SUM(F246:F250)</f>
        <v>0</v>
      </c>
      <c r="G245" s="63" t="str">
        <f t="shared" si="11"/>
        <v/>
      </c>
      <c r="H245" s="47">
        <f t="shared" si="10"/>
        <v>0</v>
      </c>
    </row>
    <row r="246" spans="1:8" hidden="1">
      <c r="A246" s="60" t="s">
        <v>171</v>
      </c>
      <c r="B246" s="61"/>
      <c r="C246" s="61"/>
      <c r="D246" s="61"/>
      <c r="E246" s="45" t="str">
        <f t="shared" si="9"/>
        <v/>
      </c>
      <c r="F246" s="61"/>
      <c r="G246" s="63" t="str">
        <f t="shared" si="11"/>
        <v/>
      </c>
      <c r="H246" s="47">
        <f t="shared" si="10"/>
        <v>0</v>
      </c>
    </row>
    <row r="247" spans="1:8" hidden="1">
      <c r="A247" s="60" t="s">
        <v>172</v>
      </c>
      <c r="B247" s="57"/>
      <c r="C247" s="57"/>
      <c r="D247" s="57"/>
      <c r="E247" s="45" t="str">
        <f t="shared" si="9"/>
        <v/>
      </c>
      <c r="F247" s="69"/>
      <c r="G247" s="63" t="str">
        <f t="shared" si="11"/>
        <v/>
      </c>
      <c r="H247" s="47">
        <f t="shared" si="10"/>
        <v>0</v>
      </c>
    </row>
    <row r="248" spans="1:8" hidden="1">
      <c r="A248" s="60" t="s">
        <v>173</v>
      </c>
      <c r="B248" s="61"/>
      <c r="C248" s="61"/>
      <c r="D248" s="61"/>
      <c r="E248" s="45" t="str">
        <f t="shared" si="9"/>
        <v/>
      </c>
      <c r="F248" s="61"/>
      <c r="G248" s="63" t="str">
        <f t="shared" si="11"/>
        <v/>
      </c>
      <c r="H248" s="47">
        <f t="shared" si="10"/>
        <v>0</v>
      </c>
    </row>
    <row r="249" spans="1:8" hidden="1">
      <c r="A249" s="60" t="s">
        <v>168</v>
      </c>
      <c r="B249" s="61"/>
      <c r="C249" s="61"/>
      <c r="D249" s="61"/>
      <c r="E249" s="45" t="str">
        <f t="shared" si="9"/>
        <v/>
      </c>
      <c r="F249" s="61"/>
      <c r="G249" s="63" t="str">
        <f t="shared" si="11"/>
        <v/>
      </c>
      <c r="H249" s="47">
        <f t="shared" si="10"/>
        <v>0</v>
      </c>
    </row>
    <row r="250" spans="1:8" hidden="1">
      <c r="A250" s="60" t="s">
        <v>257</v>
      </c>
      <c r="B250" s="61"/>
      <c r="C250" s="61"/>
      <c r="D250" s="61"/>
      <c r="E250" s="45" t="str">
        <f t="shared" si="9"/>
        <v/>
      </c>
      <c r="F250" s="61"/>
      <c r="G250" s="63" t="str">
        <f t="shared" si="11"/>
        <v/>
      </c>
      <c r="H250" s="47">
        <f t="shared" si="10"/>
        <v>0</v>
      </c>
    </row>
    <row r="251" spans="1:8" hidden="1">
      <c r="A251" s="58" t="s">
        <v>258</v>
      </c>
      <c r="B251" s="59">
        <f>SUM(B252:B256)</f>
        <v>0</v>
      </c>
      <c r="C251" s="59">
        <f>SUM(C252:C256)</f>
        <v>0</v>
      </c>
      <c r="D251" s="59">
        <f>SUM(D252:D256)</f>
        <v>0</v>
      </c>
      <c r="E251" s="45" t="str">
        <f t="shared" si="9"/>
        <v/>
      </c>
      <c r="F251" s="61">
        <f>SUM(F252:F256)</f>
        <v>0</v>
      </c>
      <c r="G251" s="63" t="str">
        <f t="shared" si="11"/>
        <v/>
      </c>
      <c r="H251" s="47">
        <f t="shared" si="10"/>
        <v>0</v>
      </c>
    </row>
    <row r="252" spans="1:8" hidden="1">
      <c r="A252" s="60" t="s">
        <v>171</v>
      </c>
      <c r="B252" s="61"/>
      <c r="C252" s="61"/>
      <c r="D252" s="61"/>
      <c r="E252" s="45" t="str">
        <f t="shared" si="9"/>
        <v/>
      </c>
      <c r="F252" s="61"/>
      <c r="G252" s="63" t="str">
        <f t="shared" si="11"/>
        <v/>
      </c>
      <c r="H252" s="47">
        <f t="shared" si="10"/>
        <v>0</v>
      </c>
    </row>
    <row r="253" spans="1:8" hidden="1">
      <c r="A253" s="60" t="s">
        <v>172</v>
      </c>
      <c r="B253" s="61"/>
      <c r="C253" s="61"/>
      <c r="D253" s="61"/>
      <c r="E253" s="45" t="str">
        <f t="shared" si="9"/>
        <v/>
      </c>
      <c r="F253" s="61"/>
      <c r="G253" s="63" t="str">
        <f t="shared" si="11"/>
        <v/>
      </c>
      <c r="H253" s="47">
        <f t="shared" si="10"/>
        <v>0</v>
      </c>
    </row>
    <row r="254" spans="1:8" hidden="1">
      <c r="A254" s="60" t="s">
        <v>173</v>
      </c>
      <c r="B254" s="61"/>
      <c r="C254" s="61"/>
      <c r="D254" s="61"/>
      <c r="E254" s="45" t="str">
        <f t="shared" si="9"/>
        <v/>
      </c>
      <c r="F254" s="61"/>
      <c r="G254" s="63" t="str">
        <f t="shared" si="11"/>
        <v/>
      </c>
      <c r="H254" s="47">
        <f t="shared" si="10"/>
        <v>0</v>
      </c>
    </row>
    <row r="255" spans="1:8" hidden="1">
      <c r="A255" s="60" t="s">
        <v>168</v>
      </c>
      <c r="B255" s="61"/>
      <c r="C255" s="61"/>
      <c r="D255" s="61"/>
      <c r="E255" s="45" t="str">
        <f t="shared" si="9"/>
        <v/>
      </c>
      <c r="F255" s="61"/>
      <c r="G255" s="63" t="str">
        <f t="shared" si="11"/>
        <v/>
      </c>
      <c r="H255" s="47">
        <f t="shared" si="10"/>
        <v>0</v>
      </c>
    </row>
    <row r="256" spans="1:8" hidden="1">
      <c r="A256" s="60" t="s">
        <v>259</v>
      </c>
      <c r="B256" s="61"/>
      <c r="C256" s="61"/>
      <c r="D256" s="61"/>
      <c r="E256" s="45" t="str">
        <f t="shared" si="9"/>
        <v/>
      </c>
      <c r="F256" s="61"/>
      <c r="G256" s="63" t="str">
        <f t="shared" si="11"/>
        <v/>
      </c>
      <c r="H256" s="47">
        <f t="shared" si="10"/>
        <v>0</v>
      </c>
    </row>
    <row r="257" spans="1:8">
      <c r="A257" s="58" t="s">
        <v>260</v>
      </c>
      <c r="B257" s="59">
        <f>SUM(B258:B259)</f>
        <v>365</v>
      </c>
      <c r="C257" s="59">
        <f>SUM(C258:C259)</f>
        <v>3301</v>
      </c>
      <c r="D257" s="59">
        <f>SUM(D258:D259)</f>
        <v>2507.4195</v>
      </c>
      <c r="E257" s="38">
        <f t="shared" si="9"/>
        <v>75.959391093607991</v>
      </c>
      <c r="F257" s="59">
        <f>SUM(F258:F259)</f>
        <v>371.7285</v>
      </c>
      <c r="G257" s="39">
        <f t="shared" si="11"/>
        <v>574.5297979573802</v>
      </c>
      <c r="H257" s="40">
        <f t="shared" si="10"/>
        <v>2135.6909999999998</v>
      </c>
    </row>
    <row r="258" spans="1:8" hidden="1">
      <c r="A258" s="60" t="s">
        <v>261</v>
      </c>
      <c r="B258" s="61"/>
      <c r="C258" s="61"/>
      <c r="D258" s="61"/>
      <c r="E258" s="45" t="str">
        <f t="shared" si="9"/>
        <v/>
      </c>
      <c r="F258" s="61"/>
      <c r="G258" s="63" t="str">
        <f t="shared" si="11"/>
        <v/>
      </c>
      <c r="H258" s="47">
        <f t="shared" si="10"/>
        <v>0</v>
      </c>
    </row>
    <row r="259" spans="1:8">
      <c r="A259" s="60" t="s">
        <v>262</v>
      </c>
      <c r="B259" s="61">
        <v>365</v>
      </c>
      <c r="C259" s="61">
        <v>3301</v>
      </c>
      <c r="D259" s="61">
        <v>2507.4195</v>
      </c>
      <c r="E259" s="45">
        <f t="shared" si="9"/>
        <v>75.959391093607991</v>
      </c>
      <c r="F259" s="61">
        <v>371.7285</v>
      </c>
      <c r="G259" s="63">
        <f t="shared" si="11"/>
        <v>574.5297979573802</v>
      </c>
      <c r="H259" s="47">
        <f t="shared" si="10"/>
        <v>2135.6909999999998</v>
      </c>
    </row>
    <row r="260" spans="1:8">
      <c r="A260" s="58" t="s">
        <v>263</v>
      </c>
      <c r="B260" s="59">
        <f>SUM(B261,B263,B265,B267,B276)</f>
        <v>0</v>
      </c>
      <c r="C260" s="59">
        <f>SUM(C261,C263,C265,C267,C276)</f>
        <v>0</v>
      </c>
      <c r="D260" s="59">
        <f>SUM(D261,D263,D265,D267,D276)</f>
        <v>0</v>
      </c>
      <c r="E260" s="38" t="str">
        <f t="shared" si="9"/>
        <v/>
      </c>
      <c r="F260" s="59">
        <f>SUM(F261,F263,F265,F267,F276)</f>
        <v>0</v>
      </c>
      <c r="G260" s="39" t="str">
        <f t="shared" si="11"/>
        <v/>
      </c>
      <c r="H260" s="40">
        <f t="shared" si="10"/>
        <v>0</v>
      </c>
    </row>
    <row r="261" spans="1:8" hidden="1">
      <c r="A261" s="58" t="s">
        <v>264</v>
      </c>
      <c r="B261" s="59">
        <f>B262</f>
        <v>0</v>
      </c>
      <c r="C261" s="59">
        <f>C262</f>
        <v>0</v>
      </c>
      <c r="D261" s="59">
        <f>D262</f>
        <v>0</v>
      </c>
      <c r="E261" s="45" t="str">
        <f t="shared" si="9"/>
        <v/>
      </c>
      <c r="F261" s="61">
        <f>F262</f>
        <v>0</v>
      </c>
      <c r="G261" s="63" t="str">
        <f t="shared" si="11"/>
        <v/>
      </c>
      <c r="H261" s="47">
        <f t="shared" si="10"/>
        <v>0</v>
      </c>
    </row>
    <row r="262" spans="1:8" hidden="1">
      <c r="A262" s="60" t="s">
        <v>265</v>
      </c>
      <c r="B262" s="61"/>
      <c r="C262" s="61"/>
      <c r="D262" s="61"/>
      <c r="E262" s="45" t="str">
        <f t="shared" ref="E262:E325" si="12">IFERROR(D262/C262*100,"")</f>
        <v/>
      </c>
      <c r="F262" s="61"/>
      <c r="G262" s="63" t="str">
        <f t="shared" si="11"/>
        <v/>
      </c>
      <c r="H262" s="47">
        <f t="shared" ref="H262:H325" si="13">D262-F262</f>
        <v>0</v>
      </c>
    </row>
    <row r="263" spans="1:8" hidden="1">
      <c r="A263" s="58" t="s">
        <v>266</v>
      </c>
      <c r="B263" s="59">
        <f>B264</f>
        <v>0</v>
      </c>
      <c r="C263" s="59">
        <f>C264</f>
        <v>0</v>
      </c>
      <c r="D263" s="59">
        <f>D264</f>
        <v>0</v>
      </c>
      <c r="E263" s="45" t="str">
        <f t="shared" si="12"/>
        <v/>
      </c>
      <c r="F263" s="61">
        <f>F264</f>
        <v>0</v>
      </c>
      <c r="G263" s="63" t="str">
        <f t="shared" ref="G263:G326" si="14">IFERROR(H263/F263*100,"")</f>
        <v/>
      </c>
      <c r="H263" s="47">
        <f t="shared" si="13"/>
        <v>0</v>
      </c>
    </row>
    <row r="264" spans="1:8" hidden="1">
      <c r="A264" s="60" t="s">
        <v>267</v>
      </c>
      <c r="B264" s="61"/>
      <c r="C264" s="61"/>
      <c r="D264" s="61"/>
      <c r="E264" s="45" t="str">
        <f t="shared" si="12"/>
        <v/>
      </c>
      <c r="F264" s="61"/>
      <c r="G264" s="63" t="str">
        <f t="shared" si="14"/>
        <v/>
      </c>
      <c r="H264" s="47">
        <f t="shared" si="13"/>
        <v>0</v>
      </c>
    </row>
    <row r="265" spans="1:8" hidden="1">
      <c r="A265" s="58" t="s">
        <v>268</v>
      </c>
      <c r="B265" s="59">
        <f>B266</f>
        <v>0</v>
      </c>
      <c r="C265" s="59">
        <f>C266</f>
        <v>0</v>
      </c>
      <c r="D265" s="59">
        <f>D266</f>
        <v>0</v>
      </c>
      <c r="E265" s="45" t="str">
        <f t="shared" si="12"/>
        <v/>
      </c>
      <c r="F265" s="61">
        <f>F266</f>
        <v>0</v>
      </c>
      <c r="G265" s="63" t="str">
        <f t="shared" si="14"/>
        <v/>
      </c>
      <c r="H265" s="47">
        <f t="shared" si="13"/>
        <v>0</v>
      </c>
    </row>
    <row r="266" spans="1:8" hidden="1">
      <c r="A266" s="60" t="s">
        <v>269</v>
      </c>
      <c r="B266" s="61"/>
      <c r="C266" s="61"/>
      <c r="D266" s="61"/>
      <c r="E266" s="45" t="str">
        <f t="shared" si="12"/>
        <v/>
      </c>
      <c r="F266" s="61"/>
      <c r="G266" s="63" t="str">
        <f t="shared" si="14"/>
        <v/>
      </c>
      <c r="H266" s="47">
        <f t="shared" si="13"/>
        <v>0</v>
      </c>
    </row>
    <row r="267" spans="1:8">
      <c r="A267" s="58" t="s">
        <v>270</v>
      </c>
      <c r="B267" s="59">
        <f>SUM(B268:B275)</f>
        <v>0</v>
      </c>
      <c r="C267" s="59">
        <f>SUM(C268:C275)</f>
        <v>0</v>
      </c>
      <c r="D267" s="59">
        <f>SUM(D268:D275)</f>
        <v>0</v>
      </c>
      <c r="E267" s="38" t="str">
        <f t="shared" si="12"/>
        <v/>
      </c>
      <c r="F267" s="59">
        <f>SUM(F268:F275)</f>
        <v>0</v>
      </c>
      <c r="G267" s="39" t="str">
        <f t="shared" si="14"/>
        <v/>
      </c>
      <c r="H267" s="40">
        <f t="shared" si="13"/>
        <v>0</v>
      </c>
    </row>
    <row r="268" spans="1:8" hidden="1">
      <c r="A268" s="60" t="s">
        <v>271</v>
      </c>
      <c r="B268" s="61"/>
      <c r="C268" s="61"/>
      <c r="D268" s="61"/>
      <c r="E268" s="45" t="str">
        <f t="shared" si="12"/>
        <v/>
      </c>
      <c r="F268" s="61"/>
      <c r="G268" s="63" t="str">
        <f t="shared" si="14"/>
        <v/>
      </c>
      <c r="H268" s="47">
        <f t="shared" si="13"/>
        <v>0</v>
      </c>
    </row>
    <row r="269" spans="1:8" hidden="1">
      <c r="A269" s="60" t="s">
        <v>272</v>
      </c>
      <c r="B269" s="61"/>
      <c r="C269" s="61"/>
      <c r="D269" s="61"/>
      <c r="E269" s="45" t="str">
        <f t="shared" si="12"/>
        <v/>
      </c>
      <c r="F269" s="61"/>
      <c r="G269" s="63" t="str">
        <f t="shared" si="14"/>
        <v/>
      </c>
      <c r="H269" s="47">
        <f t="shared" si="13"/>
        <v>0</v>
      </c>
    </row>
    <row r="270" spans="1:8" hidden="1">
      <c r="A270" s="60" t="s">
        <v>273</v>
      </c>
      <c r="B270" s="61"/>
      <c r="C270" s="61"/>
      <c r="D270" s="61"/>
      <c r="E270" s="45" t="str">
        <f t="shared" si="12"/>
        <v/>
      </c>
      <c r="F270" s="61"/>
      <c r="G270" s="63" t="str">
        <f t="shared" si="14"/>
        <v/>
      </c>
      <c r="H270" s="47">
        <f t="shared" si="13"/>
        <v>0</v>
      </c>
    </row>
    <row r="271" spans="1:8" hidden="1">
      <c r="A271" s="60" t="s">
        <v>274</v>
      </c>
      <c r="B271" s="61"/>
      <c r="C271" s="61"/>
      <c r="D271" s="61"/>
      <c r="E271" s="45" t="str">
        <f t="shared" si="12"/>
        <v/>
      </c>
      <c r="F271" s="61"/>
      <c r="G271" s="63" t="str">
        <f t="shared" si="14"/>
        <v/>
      </c>
      <c r="H271" s="47">
        <f t="shared" si="13"/>
        <v>0</v>
      </c>
    </row>
    <row r="272" spans="1:8" hidden="1">
      <c r="A272" s="60" t="s">
        <v>275</v>
      </c>
      <c r="B272" s="61"/>
      <c r="C272" s="61"/>
      <c r="D272" s="61"/>
      <c r="E272" s="45" t="str">
        <f t="shared" si="12"/>
        <v/>
      </c>
      <c r="F272" s="61"/>
      <c r="G272" s="63" t="str">
        <f t="shared" si="14"/>
        <v/>
      </c>
      <c r="H272" s="47">
        <f t="shared" si="13"/>
        <v>0</v>
      </c>
    </row>
    <row r="273" spans="1:8" hidden="1">
      <c r="A273" s="60" t="s">
        <v>276</v>
      </c>
      <c r="B273" s="61"/>
      <c r="C273" s="61"/>
      <c r="D273" s="61"/>
      <c r="E273" s="45" t="str">
        <f t="shared" si="12"/>
        <v/>
      </c>
      <c r="F273" s="61"/>
      <c r="G273" s="63" t="str">
        <f t="shared" si="14"/>
        <v/>
      </c>
      <c r="H273" s="47">
        <f t="shared" si="13"/>
        <v>0</v>
      </c>
    </row>
    <row r="274" spans="1:8" hidden="1">
      <c r="A274" s="60" t="s">
        <v>277</v>
      </c>
      <c r="B274" s="61"/>
      <c r="C274" s="61"/>
      <c r="D274" s="61"/>
      <c r="E274" s="45" t="str">
        <f t="shared" si="12"/>
        <v/>
      </c>
      <c r="F274" s="61"/>
      <c r="G274" s="63" t="str">
        <f t="shared" si="14"/>
        <v/>
      </c>
      <c r="H274" s="47">
        <f t="shared" si="13"/>
        <v>0</v>
      </c>
    </row>
    <row r="275" spans="1:8" hidden="1">
      <c r="A275" s="60" t="s">
        <v>278</v>
      </c>
      <c r="B275" s="61"/>
      <c r="C275" s="61"/>
      <c r="D275" s="61"/>
      <c r="E275" s="45" t="str">
        <f t="shared" si="12"/>
        <v/>
      </c>
      <c r="F275" s="61"/>
      <c r="G275" s="63" t="str">
        <f t="shared" si="14"/>
        <v/>
      </c>
      <c r="H275" s="47">
        <f t="shared" si="13"/>
        <v>0</v>
      </c>
    </row>
    <row r="276" spans="1:8">
      <c r="A276" s="58" t="s">
        <v>279</v>
      </c>
      <c r="B276" s="59">
        <f>B277</f>
        <v>0</v>
      </c>
      <c r="C276" s="59">
        <f>C277</f>
        <v>0</v>
      </c>
      <c r="D276" s="59">
        <f>D277</f>
        <v>0</v>
      </c>
      <c r="E276" s="38" t="str">
        <f t="shared" si="12"/>
        <v/>
      </c>
      <c r="F276" s="59">
        <f>F277</f>
        <v>0</v>
      </c>
      <c r="G276" s="39" t="str">
        <f t="shared" si="14"/>
        <v/>
      </c>
      <c r="H276" s="40">
        <f t="shared" si="13"/>
        <v>0</v>
      </c>
    </row>
    <row r="277" spans="1:8" hidden="1">
      <c r="A277" s="60" t="s">
        <v>280</v>
      </c>
      <c r="B277" s="61"/>
      <c r="C277" s="61"/>
      <c r="D277" s="61"/>
      <c r="E277" s="45" t="str">
        <f t="shared" si="12"/>
        <v/>
      </c>
      <c r="F277" s="61"/>
      <c r="G277" s="63" t="str">
        <f t="shared" si="14"/>
        <v/>
      </c>
      <c r="H277" s="47">
        <f t="shared" si="13"/>
        <v>0</v>
      </c>
    </row>
    <row r="278" spans="1:8">
      <c r="A278" s="58" t="s">
        <v>281</v>
      </c>
      <c r="B278" s="57">
        <f>SUM(B279,B289,B311,B318,B330,B339,B353,B362,B371,B379,B387,B396)</f>
        <v>282.26</v>
      </c>
      <c r="C278" s="57">
        <f>SUM(C279,C289,C311,C318,C330,C339,C353,C362,C371,C379,C387,C396)</f>
        <v>239.822</v>
      </c>
      <c r="D278" s="57">
        <f>SUM(D279,D289,D311,D318,D330,D339,D353,D362,D371,D379,D387,D396)</f>
        <v>217.44029999999998</v>
      </c>
      <c r="E278" s="38">
        <f t="shared" si="12"/>
        <v>90.667369966058146</v>
      </c>
      <c r="F278" s="57">
        <f>SUM(F279,F289,F311,F318,F330,F339,F353,F362,F371,F379,F387,F396)</f>
        <v>246.13119999999998</v>
      </c>
      <c r="G278" s="39">
        <f t="shared" si="14"/>
        <v>-11.656750546050237</v>
      </c>
      <c r="H278" s="40">
        <f t="shared" si="13"/>
        <v>-28.690899999999999</v>
      </c>
    </row>
    <row r="279" spans="1:8">
      <c r="A279" s="58" t="s">
        <v>282</v>
      </c>
      <c r="B279" s="59">
        <f>SUM(B280:B288)</f>
        <v>0</v>
      </c>
      <c r="C279" s="59">
        <f>SUM(C280:C288)</f>
        <v>0</v>
      </c>
      <c r="D279" s="59">
        <f>SUM(D280:D288)</f>
        <v>0</v>
      </c>
      <c r="E279" s="38" t="str">
        <f t="shared" si="12"/>
        <v/>
      </c>
      <c r="F279" s="59">
        <f>SUM(F280:F288)</f>
        <v>0</v>
      </c>
      <c r="G279" s="39" t="str">
        <f t="shared" si="14"/>
        <v/>
      </c>
      <c r="H279" s="40">
        <f t="shared" si="13"/>
        <v>0</v>
      </c>
    </row>
    <row r="280" spans="1:8" hidden="1">
      <c r="A280" s="60" t="s">
        <v>283</v>
      </c>
      <c r="B280" s="61">
        <v>0</v>
      </c>
      <c r="C280" s="61">
        <v>0</v>
      </c>
      <c r="D280" s="61"/>
      <c r="E280" s="45" t="str">
        <f t="shared" si="12"/>
        <v/>
      </c>
      <c r="F280" s="61"/>
      <c r="G280" s="63" t="str">
        <f t="shared" si="14"/>
        <v/>
      </c>
      <c r="H280" s="47">
        <f t="shared" si="13"/>
        <v>0</v>
      </c>
    </row>
    <row r="281" spans="1:8" hidden="1">
      <c r="A281" s="60" t="s">
        <v>284</v>
      </c>
      <c r="B281" s="61">
        <v>0</v>
      </c>
      <c r="C281" s="61">
        <v>0</v>
      </c>
      <c r="D281" s="61"/>
      <c r="E281" s="45" t="str">
        <f t="shared" si="12"/>
        <v/>
      </c>
      <c r="F281" s="61"/>
      <c r="G281" s="63" t="str">
        <f t="shared" si="14"/>
        <v/>
      </c>
      <c r="H281" s="47">
        <f t="shared" si="13"/>
        <v>0</v>
      </c>
    </row>
    <row r="282" spans="1:8" hidden="1">
      <c r="A282" s="60" t="s">
        <v>285</v>
      </c>
      <c r="B282" s="61"/>
      <c r="C282" s="61"/>
      <c r="D282" s="61"/>
      <c r="E282" s="45" t="str">
        <f t="shared" si="12"/>
        <v/>
      </c>
      <c r="F282" s="61"/>
      <c r="G282" s="63" t="str">
        <f t="shared" si="14"/>
        <v/>
      </c>
      <c r="H282" s="47">
        <f t="shared" si="13"/>
        <v>0</v>
      </c>
    </row>
    <row r="283" spans="1:8" hidden="1">
      <c r="A283" s="60" t="s">
        <v>286</v>
      </c>
      <c r="B283" s="61"/>
      <c r="C283" s="61"/>
      <c r="D283" s="61"/>
      <c r="E283" s="45" t="str">
        <f t="shared" si="12"/>
        <v/>
      </c>
      <c r="F283" s="61"/>
      <c r="G283" s="63" t="str">
        <f t="shared" si="14"/>
        <v/>
      </c>
      <c r="H283" s="47">
        <f t="shared" si="13"/>
        <v>0</v>
      </c>
    </row>
    <row r="284" spans="1:8" hidden="1">
      <c r="A284" s="60" t="s">
        <v>287</v>
      </c>
      <c r="B284" s="61"/>
      <c r="C284" s="61"/>
      <c r="D284" s="61"/>
      <c r="E284" s="45" t="str">
        <f t="shared" si="12"/>
        <v/>
      </c>
      <c r="F284" s="61"/>
      <c r="G284" s="63" t="str">
        <f t="shared" si="14"/>
        <v/>
      </c>
      <c r="H284" s="47">
        <f t="shared" si="13"/>
        <v>0</v>
      </c>
    </row>
    <row r="285" spans="1:8" hidden="1">
      <c r="A285" s="60" t="s">
        <v>288</v>
      </c>
      <c r="B285" s="61"/>
      <c r="C285" s="61"/>
      <c r="D285" s="61"/>
      <c r="E285" s="45" t="str">
        <f t="shared" si="12"/>
        <v/>
      </c>
      <c r="F285" s="61"/>
      <c r="G285" s="63" t="str">
        <f t="shared" si="14"/>
        <v/>
      </c>
      <c r="H285" s="47">
        <f t="shared" si="13"/>
        <v>0</v>
      </c>
    </row>
    <row r="286" spans="1:8" hidden="1">
      <c r="A286" s="60" t="s">
        <v>289</v>
      </c>
      <c r="B286" s="61"/>
      <c r="C286" s="61"/>
      <c r="D286" s="61"/>
      <c r="E286" s="45" t="str">
        <f t="shared" si="12"/>
        <v/>
      </c>
      <c r="F286" s="61"/>
      <c r="G286" s="63" t="str">
        <f t="shared" si="14"/>
        <v/>
      </c>
      <c r="H286" s="47">
        <f t="shared" si="13"/>
        <v>0</v>
      </c>
    </row>
    <row r="287" spans="1:8" hidden="1">
      <c r="A287" s="60" t="s">
        <v>290</v>
      </c>
      <c r="B287" s="61"/>
      <c r="C287" s="61"/>
      <c r="D287" s="61"/>
      <c r="E287" s="45" t="str">
        <f t="shared" si="12"/>
        <v/>
      </c>
      <c r="F287" s="61"/>
      <c r="G287" s="63" t="str">
        <f t="shared" si="14"/>
        <v/>
      </c>
      <c r="H287" s="47">
        <f t="shared" si="13"/>
        <v>0</v>
      </c>
    </row>
    <row r="288" spans="1:8" hidden="1">
      <c r="A288" s="60" t="s">
        <v>291</v>
      </c>
      <c r="B288" s="61"/>
      <c r="C288" s="61"/>
      <c r="D288" s="61"/>
      <c r="E288" s="45" t="str">
        <f t="shared" si="12"/>
        <v/>
      </c>
      <c r="F288" s="61"/>
      <c r="G288" s="63" t="str">
        <f t="shared" si="14"/>
        <v/>
      </c>
      <c r="H288" s="47">
        <f t="shared" si="13"/>
        <v>0</v>
      </c>
    </row>
    <row r="289" spans="1:8">
      <c r="A289" s="58" t="s">
        <v>292</v>
      </c>
      <c r="B289" s="59">
        <f>SUM(B290:B310)</f>
        <v>257.95</v>
      </c>
      <c r="C289" s="59">
        <f>SUM(C290:C310)</f>
        <v>215.512</v>
      </c>
      <c r="D289" s="59">
        <f>SUM(D290:D310)</f>
        <v>193.97559999999999</v>
      </c>
      <c r="E289" s="38">
        <f t="shared" si="12"/>
        <v>90.006867367014351</v>
      </c>
      <c r="F289" s="59">
        <f>SUM(F290:F310)</f>
        <v>220.23649999999998</v>
      </c>
      <c r="G289" s="39">
        <f t="shared" si="14"/>
        <v>-11.923954476210797</v>
      </c>
      <c r="H289" s="40">
        <f t="shared" si="13"/>
        <v>-26.260899999999992</v>
      </c>
    </row>
    <row r="290" spans="1:8">
      <c r="A290" s="60" t="s">
        <v>171</v>
      </c>
      <c r="B290" s="61">
        <v>131.69</v>
      </c>
      <c r="C290" s="61">
        <v>141</v>
      </c>
      <c r="D290" s="61">
        <v>135.29419999999999</v>
      </c>
      <c r="E290" s="45">
        <f t="shared" si="12"/>
        <v>95.953333333333319</v>
      </c>
      <c r="F290" s="61">
        <v>155.78219999999999</v>
      </c>
      <c r="G290" s="63">
        <f t="shared" si="14"/>
        <v>-13.15169512306284</v>
      </c>
      <c r="H290" s="47">
        <f t="shared" si="13"/>
        <v>-20.488</v>
      </c>
    </row>
    <row r="291" spans="1:8">
      <c r="A291" s="60" t="s">
        <v>172</v>
      </c>
      <c r="B291" s="61">
        <v>4.5119999999999996</v>
      </c>
      <c r="C291" s="61">
        <v>4.5119999999999996</v>
      </c>
      <c r="D291" s="61">
        <v>4.5119999999999996</v>
      </c>
      <c r="E291" s="45">
        <f t="shared" si="12"/>
        <v>100</v>
      </c>
      <c r="F291" s="61">
        <v>3.9289999999999998</v>
      </c>
      <c r="G291" s="63">
        <f t="shared" si="14"/>
        <v>14.838381267498086</v>
      </c>
      <c r="H291" s="47">
        <f t="shared" si="13"/>
        <v>0.58299999999999974</v>
      </c>
    </row>
    <row r="292" spans="1:8">
      <c r="A292" s="60" t="s">
        <v>173</v>
      </c>
      <c r="B292" s="61">
        <v>12.948</v>
      </c>
      <c r="C292" s="61"/>
      <c r="D292" s="61"/>
      <c r="E292" s="45" t="str">
        <f t="shared" si="12"/>
        <v/>
      </c>
      <c r="F292" s="61">
        <v>59.025300000000001</v>
      </c>
      <c r="G292" s="63">
        <f t="shared" si="14"/>
        <v>-100</v>
      </c>
      <c r="H292" s="47">
        <f t="shared" si="13"/>
        <v>-59.025300000000001</v>
      </c>
    </row>
    <row r="293" spans="1:8" hidden="1">
      <c r="A293" s="60" t="s">
        <v>293</v>
      </c>
      <c r="B293" s="61"/>
      <c r="C293" s="61"/>
      <c r="D293" s="61"/>
      <c r="E293" s="45" t="str">
        <f t="shared" si="12"/>
        <v/>
      </c>
      <c r="F293" s="61"/>
      <c r="G293" s="63" t="str">
        <f t="shared" si="14"/>
        <v/>
      </c>
      <c r="H293" s="47">
        <f t="shared" si="13"/>
        <v>0</v>
      </c>
    </row>
    <row r="294" spans="1:8" hidden="1">
      <c r="A294" s="60" t="s">
        <v>294</v>
      </c>
      <c r="B294" s="61"/>
      <c r="C294" s="61"/>
      <c r="D294" s="61"/>
      <c r="E294" s="45" t="str">
        <f t="shared" si="12"/>
        <v/>
      </c>
      <c r="F294" s="61"/>
      <c r="G294" s="63" t="str">
        <f t="shared" si="14"/>
        <v/>
      </c>
      <c r="H294" s="47">
        <f t="shared" si="13"/>
        <v>0</v>
      </c>
    </row>
    <row r="295" spans="1:8" hidden="1">
      <c r="A295" s="60" t="s">
        <v>295</v>
      </c>
      <c r="B295" s="61"/>
      <c r="C295" s="61"/>
      <c r="D295" s="61"/>
      <c r="E295" s="45" t="str">
        <f t="shared" si="12"/>
        <v/>
      </c>
      <c r="F295" s="61"/>
      <c r="G295" s="63" t="str">
        <f t="shared" si="14"/>
        <v/>
      </c>
      <c r="H295" s="47">
        <f t="shared" si="13"/>
        <v>0</v>
      </c>
    </row>
    <row r="296" spans="1:8" hidden="1">
      <c r="A296" s="60" t="s">
        <v>296</v>
      </c>
      <c r="B296" s="61"/>
      <c r="C296" s="61"/>
      <c r="D296" s="61"/>
      <c r="E296" s="45" t="str">
        <f t="shared" si="12"/>
        <v/>
      </c>
      <c r="F296" s="61"/>
      <c r="G296" s="63" t="str">
        <f t="shared" si="14"/>
        <v/>
      </c>
      <c r="H296" s="47">
        <f t="shared" si="13"/>
        <v>0</v>
      </c>
    </row>
    <row r="297" spans="1:8" hidden="1">
      <c r="A297" s="60" t="s">
        <v>297</v>
      </c>
      <c r="B297" s="61"/>
      <c r="C297" s="61"/>
      <c r="D297" s="61"/>
      <c r="E297" s="45" t="str">
        <f t="shared" si="12"/>
        <v/>
      </c>
      <c r="F297" s="61"/>
      <c r="G297" s="63" t="str">
        <f t="shared" si="14"/>
        <v/>
      </c>
      <c r="H297" s="47">
        <f t="shared" si="13"/>
        <v>0</v>
      </c>
    </row>
    <row r="298" spans="1:8" hidden="1">
      <c r="A298" s="60" t="s">
        <v>298</v>
      </c>
      <c r="B298" s="61"/>
      <c r="C298" s="61"/>
      <c r="D298" s="61"/>
      <c r="E298" s="45" t="str">
        <f t="shared" si="12"/>
        <v/>
      </c>
      <c r="F298" s="61"/>
      <c r="G298" s="63" t="str">
        <f t="shared" si="14"/>
        <v/>
      </c>
      <c r="H298" s="47">
        <f t="shared" si="13"/>
        <v>0</v>
      </c>
    </row>
    <row r="299" spans="1:8" hidden="1">
      <c r="A299" s="60" t="s">
        <v>299</v>
      </c>
      <c r="B299" s="61"/>
      <c r="C299" s="61"/>
      <c r="D299" s="61"/>
      <c r="E299" s="45" t="str">
        <f t="shared" si="12"/>
        <v/>
      </c>
      <c r="F299" s="61"/>
      <c r="G299" s="63" t="str">
        <f t="shared" si="14"/>
        <v/>
      </c>
      <c r="H299" s="47">
        <f t="shared" si="13"/>
        <v>0</v>
      </c>
    </row>
    <row r="300" spans="1:8">
      <c r="A300" s="60" t="s">
        <v>300</v>
      </c>
      <c r="B300" s="61">
        <v>10</v>
      </c>
      <c r="C300" s="61">
        <v>10</v>
      </c>
      <c r="D300" s="61">
        <v>10</v>
      </c>
      <c r="E300" s="45">
        <f t="shared" si="12"/>
        <v>100</v>
      </c>
      <c r="F300" s="61"/>
      <c r="G300" s="63" t="str">
        <f t="shared" si="14"/>
        <v/>
      </c>
      <c r="H300" s="47">
        <f t="shared" si="13"/>
        <v>10</v>
      </c>
    </row>
    <row r="301" spans="1:8" hidden="1">
      <c r="A301" s="60" t="s">
        <v>301</v>
      </c>
      <c r="B301" s="61"/>
      <c r="C301" s="61"/>
      <c r="D301" s="61"/>
      <c r="E301" s="45" t="str">
        <f t="shared" si="12"/>
        <v/>
      </c>
      <c r="F301" s="61"/>
      <c r="G301" s="63" t="str">
        <f t="shared" si="14"/>
        <v/>
      </c>
      <c r="H301" s="47">
        <f t="shared" si="13"/>
        <v>0</v>
      </c>
    </row>
    <row r="302" spans="1:8" hidden="1">
      <c r="A302" s="60" t="s">
        <v>302</v>
      </c>
      <c r="B302" s="61"/>
      <c r="C302" s="61"/>
      <c r="D302" s="61"/>
      <c r="E302" s="45" t="str">
        <f t="shared" si="12"/>
        <v/>
      </c>
      <c r="F302" s="61"/>
      <c r="G302" s="63" t="str">
        <f t="shared" si="14"/>
        <v/>
      </c>
      <c r="H302" s="47">
        <f t="shared" si="13"/>
        <v>0</v>
      </c>
    </row>
    <row r="303" spans="1:8" hidden="1">
      <c r="A303" s="60" t="s">
        <v>303</v>
      </c>
      <c r="B303" s="61"/>
      <c r="C303" s="61"/>
      <c r="D303" s="61"/>
      <c r="E303" s="45" t="str">
        <f t="shared" si="12"/>
        <v/>
      </c>
      <c r="F303" s="61"/>
      <c r="G303" s="63" t="str">
        <f t="shared" si="14"/>
        <v/>
      </c>
      <c r="H303" s="47">
        <f t="shared" si="13"/>
        <v>0</v>
      </c>
    </row>
    <row r="304" spans="1:8" hidden="1">
      <c r="A304" s="60" t="s">
        <v>304</v>
      </c>
      <c r="B304" s="61"/>
      <c r="C304" s="61"/>
      <c r="D304" s="61"/>
      <c r="E304" s="45" t="str">
        <f t="shared" si="12"/>
        <v/>
      </c>
      <c r="F304" s="61"/>
      <c r="G304" s="63" t="str">
        <f t="shared" si="14"/>
        <v/>
      </c>
      <c r="H304" s="47">
        <f t="shared" si="13"/>
        <v>0</v>
      </c>
    </row>
    <row r="305" spans="1:8" hidden="1">
      <c r="A305" s="60" t="s">
        <v>305</v>
      </c>
      <c r="B305" s="61"/>
      <c r="C305" s="61"/>
      <c r="D305" s="61"/>
      <c r="E305" s="45" t="str">
        <f t="shared" si="12"/>
        <v/>
      </c>
      <c r="F305" s="61"/>
      <c r="G305" s="63" t="str">
        <f t="shared" si="14"/>
        <v/>
      </c>
      <c r="H305" s="47">
        <f t="shared" si="13"/>
        <v>0</v>
      </c>
    </row>
    <row r="306" spans="1:8" hidden="1">
      <c r="A306" s="60" t="s">
        <v>306</v>
      </c>
      <c r="B306" s="61"/>
      <c r="C306" s="61"/>
      <c r="D306" s="61"/>
      <c r="E306" s="45" t="str">
        <f t="shared" si="12"/>
        <v/>
      </c>
      <c r="F306" s="61"/>
      <c r="G306" s="63" t="str">
        <f t="shared" si="14"/>
        <v/>
      </c>
      <c r="H306" s="47">
        <f t="shared" si="13"/>
        <v>0</v>
      </c>
    </row>
    <row r="307" spans="1:8" hidden="1">
      <c r="A307" s="60" t="s">
        <v>307</v>
      </c>
      <c r="B307" s="61"/>
      <c r="C307" s="61"/>
      <c r="D307" s="61"/>
      <c r="E307" s="45" t="str">
        <f t="shared" si="12"/>
        <v/>
      </c>
      <c r="F307" s="61"/>
      <c r="G307" s="63" t="str">
        <f t="shared" si="14"/>
        <v/>
      </c>
      <c r="H307" s="47">
        <f t="shared" si="13"/>
        <v>0</v>
      </c>
    </row>
    <row r="308" spans="1:8" hidden="1">
      <c r="A308" s="60" t="s">
        <v>167</v>
      </c>
      <c r="B308" s="61"/>
      <c r="C308" s="61"/>
      <c r="D308" s="61"/>
      <c r="E308" s="45" t="str">
        <f t="shared" si="12"/>
        <v/>
      </c>
      <c r="F308" s="61"/>
      <c r="G308" s="63" t="str">
        <f t="shared" si="14"/>
        <v/>
      </c>
      <c r="H308" s="47">
        <f t="shared" si="13"/>
        <v>0</v>
      </c>
    </row>
    <row r="309" spans="1:8" hidden="1">
      <c r="A309" s="60" t="s">
        <v>168</v>
      </c>
      <c r="B309" s="61"/>
      <c r="C309" s="61"/>
      <c r="D309" s="61"/>
      <c r="E309" s="45" t="str">
        <f t="shared" si="12"/>
        <v/>
      </c>
      <c r="F309" s="61"/>
      <c r="G309" s="63" t="str">
        <f t="shared" si="14"/>
        <v/>
      </c>
      <c r="H309" s="47">
        <f t="shared" si="13"/>
        <v>0</v>
      </c>
    </row>
    <row r="310" spans="1:8">
      <c r="A310" s="60" t="s">
        <v>308</v>
      </c>
      <c r="B310" s="61">
        <v>98.8</v>
      </c>
      <c r="C310" s="61">
        <v>60</v>
      </c>
      <c r="D310" s="61">
        <v>44.169400000000003</v>
      </c>
      <c r="E310" s="45">
        <f t="shared" si="12"/>
        <v>73.615666666666669</v>
      </c>
      <c r="F310" s="61">
        <v>1.5</v>
      </c>
      <c r="G310" s="63">
        <f t="shared" si="14"/>
        <v>2844.626666666667</v>
      </c>
      <c r="H310" s="47">
        <f t="shared" si="13"/>
        <v>42.669400000000003</v>
      </c>
    </row>
    <row r="311" spans="1:8" hidden="1">
      <c r="A311" s="58" t="s">
        <v>309</v>
      </c>
      <c r="B311" s="59">
        <f>SUM(B312:B317)</f>
        <v>0</v>
      </c>
      <c r="C311" s="59">
        <f>SUM(C312:C317)</f>
        <v>0</v>
      </c>
      <c r="D311" s="59">
        <f>SUM(D312:D317)</f>
        <v>0</v>
      </c>
      <c r="E311" s="45" t="str">
        <f t="shared" si="12"/>
        <v/>
      </c>
      <c r="F311" s="61">
        <f>SUM(F312:F317)</f>
        <v>0</v>
      </c>
      <c r="G311" s="63" t="str">
        <f t="shared" si="14"/>
        <v/>
      </c>
      <c r="H311" s="47">
        <f t="shared" si="13"/>
        <v>0</v>
      </c>
    </row>
    <row r="312" spans="1:8" hidden="1">
      <c r="A312" s="60" t="s">
        <v>171</v>
      </c>
      <c r="B312" s="61"/>
      <c r="C312" s="61"/>
      <c r="D312" s="61"/>
      <c r="E312" s="45" t="str">
        <f t="shared" si="12"/>
        <v/>
      </c>
      <c r="F312" s="61"/>
      <c r="G312" s="63" t="str">
        <f t="shared" si="14"/>
        <v/>
      </c>
      <c r="H312" s="47">
        <f t="shared" si="13"/>
        <v>0</v>
      </c>
    </row>
    <row r="313" spans="1:8" hidden="1">
      <c r="A313" s="60" t="s">
        <v>172</v>
      </c>
      <c r="B313" s="61"/>
      <c r="C313" s="61"/>
      <c r="D313" s="61"/>
      <c r="E313" s="45" t="str">
        <f t="shared" si="12"/>
        <v/>
      </c>
      <c r="F313" s="61"/>
      <c r="G313" s="63" t="str">
        <f t="shared" si="14"/>
        <v/>
      </c>
      <c r="H313" s="47">
        <f t="shared" si="13"/>
        <v>0</v>
      </c>
    </row>
    <row r="314" spans="1:8" hidden="1">
      <c r="A314" s="60" t="s">
        <v>173</v>
      </c>
      <c r="B314" s="61"/>
      <c r="C314" s="61"/>
      <c r="D314" s="61"/>
      <c r="E314" s="45" t="str">
        <f t="shared" si="12"/>
        <v/>
      </c>
      <c r="F314" s="61"/>
      <c r="G314" s="63" t="str">
        <f t="shared" si="14"/>
        <v/>
      </c>
      <c r="H314" s="47">
        <f t="shared" si="13"/>
        <v>0</v>
      </c>
    </row>
    <row r="315" spans="1:8" hidden="1">
      <c r="A315" s="60" t="s">
        <v>310</v>
      </c>
      <c r="B315" s="61"/>
      <c r="C315" s="61"/>
      <c r="D315" s="61"/>
      <c r="E315" s="45" t="str">
        <f t="shared" si="12"/>
        <v/>
      </c>
      <c r="F315" s="61"/>
      <c r="G315" s="63" t="str">
        <f t="shared" si="14"/>
        <v/>
      </c>
      <c r="H315" s="47">
        <f t="shared" si="13"/>
        <v>0</v>
      </c>
    </row>
    <row r="316" spans="1:8" hidden="1">
      <c r="A316" s="60" t="s">
        <v>168</v>
      </c>
      <c r="B316" s="61"/>
      <c r="C316" s="61"/>
      <c r="D316" s="61"/>
      <c r="E316" s="45" t="str">
        <f t="shared" si="12"/>
        <v/>
      </c>
      <c r="F316" s="61"/>
      <c r="G316" s="63" t="str">
        <f t="shared" si="14"/>
        <v/>
      </c>
      <c r="H316" s="47">
        <f t="shared" si="13"/>
        <v>0</v>
      </c>
    </row>
    <row r="317" spans="1:8" hidden="1">
      <c r="A317" s="60" t="s">
        <v>311</v>
      </c>
      <c r="B317" s="61"/>
      <c r="C317" s="61"/>
      <c r="D317" s="61"/>
      <c r="E317" s="45" t="str">
        <f t="shared" si="12"/>
        <v/>
      </c>
      <c r="F317" s="61"/>
      <c r="G317" s="63" t="str">
        <f t="shared" si="14"/>
        <v/>
      </c>
      <c r="H317" s="47">
        <f t="shared" si="13"/>
        <v>0</v>
      </c>
    </row>
    <row r="318" spans="1:8">
      <c r="A318" s="58" t="s">
        <v>312</v>
      </c>
      <c r="B318" s="59">
        <f>SUM(B319:B329)</f>
        <v>0</v>
      </c>
      <c r="C318" s="59">
        <f>SUM(C319:C329)</f>
        <v>0</v>
      </c>
      <c r="D318" s="59">
        <f>SUM(D319:D329)</f>
        <v>0</v>
      </c>
      <c r="E318" s="38" t="str">
        <f t="shared" si="12"/>
        <v/>
      </c>
      <c r="F318" s="59">
        <f>SUM(F319:F329)</f>
        <v>0</v>
      </c>
      <c r="G318" s="39" t="str">
        <f t="shared" si="14"/>
        <v/>
      </c>
      <c r="H318" s="40">
        <f t="shared" si="13"/>
        <v>0</v>
      </c>
    </row>
    <row r="319" spans="1:8" hidden="1">
      <c r="A319" s="60" t="s">
        <v>171</v>
      </c>
      <c r="B319" s="61"/>
      <c r="C319" s="61"/>
      <c r="D319" s="61"/>
      <c r="E319" s="45" t="str">
        <f t="shared" si="12"/>
        <v/>
      </c>
      <c r="F319" s="61"/>
      <c r="G319" s="63" t="str">
        <f t="shared" si="14"/>
        <v/>
      </c>
      <c r="H319" s="47">
        <f t="shared" si="13"/>
        <v>0</v>
      </c>
    </row>
    <row r="320" spans="1:8" hidden="1">
      <c r="A320" s="60" t="s">
        <v>172</v>
      </c>
      <c r="B320" s="61"/>
      <c r="C320" s="61"/>
      <c r="D320" s="61"/>
      <c r="E320" s="45" t="str">
        <f t="shared" si="12"/>
        <v/>
      </c>
      <c r="F320" s="61"/>
      <c r="G320" s="63" t="str">
        <f t="shared" si="14"/>
        <v/>
      </c>
      <c r="H320" s="47">
        <f t="shared" si="13"/>
        <v>0</v>
      </c>
    </row>
    <row r="321" spans="1:8" hidden="1">
      <c r="A321" s="60" t="s">
        <v>173</v>
      </c>
      <c r="B321" s="61"/>
      <c r="C321" s="61"/>
      <c r="D321" s="61"/>
      <c r="E321" s="45" t="str">
        <f t="shared" si="12"/>
        <v/>
      </c>
      <c r="F321" s="61"/>
      <c r="G321" s="63" t="str">
        <f t="shared" si="14"/>
        <v/>
      </c>
      <c r="H321" s="47">
        <f t="shared" si="13"/>
        <v>0</v>
      </c>
    </row>
    <row r="322" spans="1:8" hidden="1">
      <c r="A322" s="60" t="s">
        <v>313</v>
      </c>
      <c r="B322" s="61"/>
      <c r="C322" s="61"/>
      <c r="D322" s="61"/>
      <c r="E322" s="45" t="str">
        <f t="shared" si="12"/>
        <v/>
      </c>
      <c r="F322" s="61"/>
      <c r="G322" s="63" t="str">
        <f t="shared" si="14"/>
        <v/>
      </c>
      <c r="H322" s="47">
        <f t="shared" si="13"/>
        <v>0</v>
      </c>
    </row>
    <row r="323" spans="1:8" hidden="1">
      <c r="A323" s="60" t="s">
        <v>314</v>
      </c>
      <c r="B323" s="61"/>
      <c r="C323" s="61"/>
      <c r="D323" s="61"/>
      <c r="E323" s="45" t="str">
        <f t="shared" si="12"/>
        <v/>
      </c>
      <c r="F323" s="61"/>
      <c r="G323" s="63" t="str">
        <f t="shared" si="14"/>
        <v/>
      </c>
      <c r="H323" s="47">
        <f t="shared" si="13"/>
        <v>0</v>
      </c>
    </row>
    <row r="324" spans="1:8" hidden="1">
      <c r="A324" s="60" t="s">
        <v>315</v>
      </c>
      <c r="B324" s="61"/>
      <c r="C324" s="61"/>
      <c r="D324" s="61"/>
      <c r="E324" s="45" t="str">
        <f t="shared" si="12"/>
        <v/>
      </c>
      <c r="F324" s="61"/>
      <c r="G324" s="63" t="str">
        <f t="shared" si="14"/>
        <v/>
      </c>
      <c r="H324" s="47">
        <f t="shared" si="13"/>
        <v>0</v>
      </c>
    </row>
    <row r="325" spans="1:8" hidden="1">
      <c r="A325" s="60" t="s">
        <v>316</v>
      </c>
      <c r="B325" s="61"/>
      <c r="C325" s="61"/>
      <c r="D325" s="61"/>
      <c r="E325" s="45" t="str">
        <f t="shared" si="12"/>
        <v/>
      </c>
      <c r="F325" s="61"/>
      <c r="G325" s="63" t="str">
        <f t="shared" si="14"/>
        <v/>
      </c>
      <c r="H325" s="47">
        <f t="shared" si="13"/>
        <v>0</v>
      </c>
    </row>
    <row r="326" spans="1:8" hidden="1">
      <c r="A326" s="60" t="s">
        <v>317</v>
      </c>
      <c r="B326" s="61"/>
      <c r="C326" s="61"/>
      <c r="D326" s="61"/>
      <c r="E326" s="45" t="str">
        <f t="shared" ref="E326:E389" si="15">IFERROR(D326/C326*100,"")</f>
        <v/>
      </c>
      <c r="F326" s="61"/>
      <c r="G326" s="63" t="str">
        <f t="shared" si="14"/>
        <v/>
      </c>
      <c r="H326" s="47">
        <f t="shared" ref="H326:H389" si="16">D326-F326</f>
        <v>0</v>
      </c>
    </row>
    <row r="327" spans="1:8" hidden="1">
      <c r="A327" s="60" t="s">
        <v>318</v>
      </c>
      <c r="B327" s="61"/>
      <c r="C327" s="61"/>
      <c r="D327" s="61"/>
      <c r="E327" s="45" t="str">
        <f t="shared" si="15"/>
        <v/>
      </c>
      <c r="F327" s="61"/>
      <c r="G327" s="63" t="str">
        <f t="shared" ref="G327:G390" si="17">IFERROR(H327/F327*100,"")</f>
        <v/>
      </c>
      <c r="H327" s="47">
        <f t="shared" si="16"/>
        <v>0</v>
      </c>
    </row>
    <row r="328" spans="1:8" hidden="1">
      <c r="A328" s="60" t="s">
        <v>168</v>
      </c>
      <c r="B328" s="61"/>
      <c r="C328" s="61"/>
      <c r="D328" s="61"/>
      <c r="E328" s="45" t="str">
        <f t="shared" si="15"/>
        <v/>
      </c>
      <c r="F328" s="61"/>
      <c r="G328" s="63" t="str">
        <f t="shared" si="17"/>
        <v/>
      </c>
      <c r="H328" s="47">
        <f t="shared" si="16"/>
        <v>0</v>
      </c>
    </row>
    <row r="329" spans="1:8" hidden="1">
      <c r="A329" s="60" t="s">
        <v>319</v>
      </c>
      <c r="B329" s="61"/>
      <c r="C329" s="61"/>
      <c r="D329" s="61"/>
      <c r="E329" s="45" t="str">
        <f t="shared" si="15"/>
        <v/>
      </c>
      <c r="F329" s="61"/>
      <c r="G329" s="63" t="str">
        <f t="shared" si="17"/>
        <v/>
      </c>
      <c r="H329" s="47">
        <f t="shared" si="16"/>
        <v>0</v>
      </c>
    </row>
    <row r="330" spans="1:8">
      <c r="A330" s="58" t="s">
        <v>320</v>
      </c>
      <c r="B330" s="59">
        <f>SUM(B331:B338)</f>
        <v>0</v>
      </c>
      <c r="C330" s="59">
        <f>SUM(C331:C338)</f>
        <v>0</v>
      </c>
      <c r="D330" s="59">
        <f>SUM(D331:D338)</f>
        <v>0</v>
      </c>
      <c r="E330" s="38" t="str">
        <f t="shared" si="15"/>
        <v/>
      </c>
      <c r="F330" s="59">
        <f>SUM(F331:F338)</f>
        <v>0</v>
      </c>
      <c r="G330" s="39" t="str">
        <f t="shared" si="17"/>
        <v/>
      </c>
      <c r="H330" s="40">
        <f t="shared" si="16"/>
        <v>0</v>
      </c>
    </row>
    <row r="331" spans="1:8" hidden="1">
      <c r="A331" s="60" t="s">
        <v>171</v>
      </c>
      <c r="B331" s="61"/>
      <c r="C331" s="61"/>
      <c r="D331" s="61"/>
      <c r="E331" s="45" t="str">
        <f t="shared" si="15"/>
        <v/>
      </c>
      <c r="F331" s="61"/>
      <c r="G331" s="63" t="str">
        <f t="shared" si="17"/>
        <v/>
      </c>
      <c r="H331" s="47">
        <f t="shared" si="16"/>
        <v>0</v>
      </c>
    </row>
    <row r="332" spans="1:8" hidden="1">
      <c r="A332" s="60" t="s">
        <v>172</v>
      </c>
      <c r="B332" s="61"/>
      <c r="C332" s="61"/>
      <c r="D332" s="61"/>
      <c r="E332" s="45" t="str">
        <f t="shared" si="15"/>
        <v/>
      </c>
      <c r="F332" s="61"/>
      <c r="G332" s="63" t="str">
        <f t="shared" si="17"/>
        <v/>
      </c>
      <c r="H332" s="47">
        <f t="shared" si="16"/>
        <v>0</v>
      </c>
    </row>
    <row r="333" spans="1:8" hidden="1">
      <c r="A333" s="60" t="s">
        <v>173</v>
      </c>
      <c r="B333" s="61"/>
      <c r="C333" s="61"/>
      <c r="D333" s="61"/>
      <c r="E333" s="45" t="str">
        <f t="shared" si="15"/>
        <v/>
      </c>
      <c r="F333" s="61"/>
      <c r="G333" s="63" t="str">
        <f t="shared" si="17"/>
        <v/>
      </c>
      <c r="H333" s="47">
        <f t="shared" si="16"/>
        <v>0</v>
      </c>
    </row>
    <row r="334" spans="1:8" hidden="1">
      <c r="A334" s="60" t="s">
        <v>321</v>
      </c>
      <c r="B334" s="61"/>
      <c r="C334" s="61"/>
      <c r="D334" s="61"/>
      <c r="E334" s="45" t="str">
        <f t="shared" si="15"/>
        <v/>
      </c>
      <c r="F334" s="61"/>
      <c r="G334" s="63" t="str">
        <f t="shared" si="17"/>
        <v/>
      </c>
      <c r="H334" s="47">
        <f t="shared" si="16"/>
        <v>0</v>
      </c>
    </row>
    <row r="335" spans="1:8" hidden="1">
      <c r="A335" s="60" t="s">
        <v>322</v>
      </c>
      <c r="B335" s="61"/>
      <c r="C335" s="61"/>
      <c r="D335" s="61"/>
      <c r="E335" s="45" t="str">
        <f t="shared" si="15"/>
        <v/>
      </c>
      <c r="F335" s="61"/>
      <c r="G335" s="63" t="str">
        <f t="shared" si="17"/>
        <v/>
      </c>
      <c r="H335" s="47">
        <f t="shared" si="16"/>
        <v>0</v>
      </c>
    </row>
    <row r="336" spans="1:8" hidden="1">
      <c r="A336" s="60" t="s">
        <v>323</v>
      </c>
      <c r="B336" s="61"/>
      <c r="C336" s="61"/>
      <c r="D336" s="61"/>
      <c r="E336" s="45" t="str">
        <f t="shared" si="15"/>
        <v/>
      </c>
      <c r="F336" s="61"/>
      <c r="G336" s="63" t="str">
        <f t="shared" si="17"/>
        <v/>
      </c>
      <c r="H336" s="47">
        <f t="shared" si="16"/>
        <v>0</v>
      </c>
    </row>
    <row r="337" spans="1:8" hidden="1">
      <c r="A337" s="60" t="s">
        <v>168</v>
      </c>
      <c r="B337" s="61"/>
      <c r="C337" s="61"/>
      <c r="D337" s="61"/>
      <c r="E337" s="45" t="str">
        <f t="shared" si="15"/>
        <v/>
      </c>
      <c r="F337" s="61"/>
      <c r="G337" s="63" t="str">
        <f t="shared" si="17"/>
        <v/>
      </c>
      <c r="H337" s="47">
        <f t="shared" si="16"/>
        <v>0</v>
      </c>
    </row>
    <row r="338" spans="1:8" hidden="1">
      <c r="A338" s="60" t="s">
        <v>324</v>
      </c>
      <c r="B338" s="61"/>
      <c r="C338" s="61"/>
      <c r="D338" s="61"/>
      <c r="E338" s="45" t="str">
        <f t="shared" si="15"/>
        <v/>
      </c>
      <c r="F338" s="61"/>
      <c r="G338" s="63" t="str">
        <f t="shared" si="17"/>
        <v/>
      </c>
      <c r="H338" s="47">
        <f t="shared" si="16"/>
        <v>0</v>
      </c>
    </row>
    <row r="339" spans="1:8">
      <c r="A339" s="58" t="s">
        <v>325</v>
      </c>
      <c r="B339" s="59">
        <f>SUM(B340:B352)</f>
        <v>24.31</v>
      </c>
      <c r="C339" s="59">
        <f>SUM(C340:C352)</f>
        <v>24.31</v>
      </c>
      <c r="D339" s="59">
        <f>SUM(D340:D352)</f>
        <v>23.464700000000001</v>
      </c>
      <c r="E339" s="38">
        <f t="shared" si="15"/>
        <v>96.522830111065417</v>
      </c>
      <c r="F339" s="59">
        <f>SUM(F340:F352)</f>
        <v>25.8947</v>
      </c>
      <c r="G339" s="39">
        <f t="shared" si="17"/>
        <v>-9.3841596929101314</v>
      </c>
      <c r="H339" s="40">
        <f t="shared" si="16"/>
        <v>-2.4299999999999997</v>
      </c>
    </row>
    <row r="340" spans="1:8">
      <c r="A340" s="60" t="s">
        <v>171</v>
      </c>
      <c r="B340" s="61">
        <v>23.59</v>
      </c>
      <c r="C340" s="61">
        <v>23.59</v>
      </c>
      <c r="D340" s="61">
        <v>22.744700000000002</v>
      </c>
      <c r="E340" s="45">
        <f t="shared" si="15"/>
        <v>96.416701992369653</v>
      </c>
      <c r="F340" s="61">
        <v>25.8947</v>
      </c>
      <c r="G340" s="63">
        <f t="shared" si="17"/>
        <v>-12.164651453772388</v>
      </c>
      <c r="H340" s="47">
        <f t="shared" si="16"/>
        <v>-3.1499999999999986</v>
      </c>
    </row>
    <row r="341" spans="1:8">
      <c r="A341" s="60" t="s">
        <v>172</v>
      </c>
      <c r="B341" s="61">
        <v>0.72</v>
      </c>
      <c r="C341" s="61">
        <v>0.72</v>
      </c>
      <c r="D341" s="61">
        <v>0.72</v>
      </c>
      <c r="E341" s="45">
        <f t="shared" si="15"/>
        <v>100</v>
      </c>
      <c r="F341" s="61"/>
      <c r="G341" s="63" t="str">
        <f t="shared" si="17"/>
        <v/>
      </c>
      <c r="H341" s="47">
        <f t="shared" si="16"/>
        <v>0.72</v>
      </c>
    </row>
    <row r="342" spans="1:8" hidden="1">
      <c r="A342" s="60" t="s">
        <v>173</v>
      </c>
      <c r="B342" s="61"/>
      <c r="C342" s="61"/>
      <c r="D342" s="61"/>
      <c r="E342" s="45" t="str">
        <f t="shared" si="15"/>
        <v/>
      </c>
      <c r="F342" s="61"/>
      <c r="G342" s="63" t="str">
        <f t="shared" si="17"/>
        <v/>
      </c>
      <c r="H342" s="47">
        <f t="shared" si="16"/>
        <v>0</v>
      </c>
    </row>
    <row r="343" spans="1:8" hidden="1">
      <c r="A343" s="60" t="s">
        <v>326</v>
      </c>
      <c r="B343" s="61"/>
      <c r="C343" s="61"/>
      <c r="D343" s="61"/>
      <c r="E343" s="45" t="str">
        <f t="shared" si="15"/>
        <v/>
      </c>
      <c r="F343" s="61"/>
      <c r="G343" s="63" t="str">
        <f t="shared" si="17"/>
        <v/>
      </c>
      <c r="H343" s="47">
        <f t="shared" si="16"/>
        <v>0</v>
      </c>
    </row>
    <row r="344" spans="1:8" hidden="1">
      <c r="A344" s="60" t="s">
        <v>327</v>
      </c>
      <c r="B344" s="61"/>
      <c r="C344" s="61"/>
      <c r="D344" s="61"/>
      <c r="E344" s="45" t="str">
        <f t="shared" si="15"/>
        <v/>
      </c>
      <c r="F344" s="61"/>
      <c r="G344" s="63" t="str">
        <f t="shared" si="17"/>
        <v/>
      </c>
      <c r="H344" s="47">
        <f t="shared" si="16"/>
        <v>0</v>
      </c>
    </row>
    <row r="345" spans="1:8" hidden="1">
      <c r="A345" s="60" t="s">
        <v>328</v>
      </c>
      <c r="B345" s="61"/>
      <c r="C345" s="61"/>
      <c r="D345" s="61"/>
      <c r="E345" s="45" t="str">
        <f t="shared" si="15"/>
        <v/>
      </c>
      <c r="F345" s="61"/>
      <c r="G345" s="63" t="str">
        <f t="shared" si="17"/>
        <v/>
      </c>
      <c r="H345" s="47">
        <f t="shared" si="16"/>
        <v>0</v>
      </c>
    </row>
    <row r="346" spans="1:8" hidden="1">
      <c r="A346" s="60" t="s">
        <v>329</v>
      </c>
      <c r="B346" s="61"/>
      <c r="C346" s="61"/>
      <c r="D346" s="61"/>
      <c r="E346" s="45" t="str">
        <f t="shared" si="15"/>
        <v/>
      </c>
      <c r="F346" s="61"/>
      <c r="G346" s="63" t="str">
        <f t="shared" si="17"/>
        <v/>
      </c>
      <c r="H346" s="47">
        <f t="shared" si="16"/>
        <v>0</v>
      </c>
    </row>
    <row r="347" spans="1:8" hidden="1">
      <c r="A347" s="60" t="s">
        <v>330</v>
      </c>
      <c r="B347" s="61"/>
      <c r="C347" s="61"/>
      <c r="D347" s="61"/>
      <c r="E347" s="45" t="str">
        <f t="shared" si="15"/>
        <v/>
      </c>
      <c r="F347" s="61"/>
      <c r="G347" s="63" t="str">
        <f t="shared" si="17"/>
        <v/>
      </c>
      <c r="H347" s="47">
        <f t="shared" si="16"/>
        <v>0</v>
      </c>
    </row>
    <row r="348" spans="1:8" hidden="1">
      <c r="A348" s="60" t="s">
        <v>331</v>
      </c>
      <c r="B348" s="61"/>
      <c r="C348" s="61"/>
      <c r="D348" s="61"/>
      <c r="E348" s="45" t="str">
        <f t="shared" si="15"/>
        <v/>
      </c>
      <c r="F348" s="61"/>
      <c r="G348" s="63" t="str">
        <f t="shared" si="17"/>
        <v/>
      </c>
      <c r="H348" s="47">
        <f t="shared" si="16"/>
        <v>0</v>
      </c>
    </row>
    <row r="349" spans="1:8" hidden="1">
      <c r="A349" s="60" t="s">
        <v>332</v>
      </c>
      <c r="B349" s="61"/>
      <c r="C349" s="61"/>
      <c r="D349" s="61"/>
      <c r="E349" s="45" t="str">
        <f t="shared" si="15"/>
        <v/>
      </c>
      <c r="F349" s="61"/>
      <c r="G349" s="63" t="str">
        <f t="shared" si="17"/>
        <v/>
      </c>
      <c r="H349" s="47">
        <f t="shared" si="16"/>
        <v>0</v>
      </c>
    </row>
    <row r="350" spans="1:8" hidden="1">
      <c r="A350" s="60" t="s">
        <v>333</v>
      </c>
      <c r="B350" s="61"/>
      <c r="C350" s="61"/>
      <c r="D350" s="61"/>
      <c r="E350" s="45" t="str">
        <f t="shared" si="15"/>
        <v/>
      </c>
      <c r="F350" s="61"/>
      <c r="G350" s="63" t="str">
        <f t="shared" si="17"/>
        <v/>
      </c>
      <c r="H350" s="47">
        <f t="shared" si="16"/>
        <v>0</v>
      </c>
    </row>
    <row r="351" spans="1:8" hidden="1">
      <c r="A351" s="60" t="s">
        <v>168</v>
      </c>
      <c r="B351" s="61"/>
      <c r="C351" s="61"/>
      <c r="D351" s="61"/>
      <c r="E351" s="45" t="str">
        <f t="shared" si="15"/>
        <v/>
      </c>
      <c r="F351" s="61"/>
      <c r="G351" s="63" t="str">
        <f t="shared" si="17"/>
        <v/>
      </c>
      <c r="H351" s="47">
        <f t="shared" si="16"/>
        <v>0</v>
      </c>
    </row>
    <row r="352" spans="1:8" hidden="1">
      <c r="A352" s="60" t="s">
        <v>334</v>
      </c>
      <c r="B352" s="61"/>
      <c r="C352" s="61"/>
      <c r="D352" s="61"/>
      <c r="E352" s="45" t="str">
        <f t="shared" si="15"/>
        <v/>
      </c>
      <c r="F352" s="61"/>
      <c r="G352" s="63" t="str">
        <f t="shared" si="17"/>
        <v/>
      </c>
      <c r="H352" s="47">
        <f t="shared" si="16"/>
        <v>0</v>
      </c>
    </row>
    <row r="353" spans="1:8">
      <c r="A353" s="58" t="s">
        <v>335</v>
      </c>
      <c r="B353" s="59">
        <f>SUM(B354:B361)</f>
        <v>0</v>
      </c>
      <c r="C353" s="59">
        <f>SUM(C354:C361)</f>
        <v>0</v>
      </c>
      <c r="D353" s="59">
        <f>SUM(D354:D361)</f>
        <v>0</v>
      </c>
      <c r="E353" s="38" t="str">
        <f t="shared" si="15"/>
        <v/>
      </c>
      <c r="F353" s="59">
        <f>SUM(F354:F361)</f>
        <v>0</v>
      </c>
      <c r="G353" s="39" t="str">
        <f t="shared" si="17"/>
        <v/>
      </c>
      <c r="H353" s="40">
        <f t="shared" si="16"/>
        <v>0</v>
      </c>
    </row>
    <row r="354" spans="1:8" hidden="1">
      <c r="A354" s="60" t="s">
        <v>171</v>
      </c>
      <c r="B354" s="61"/>
      <c r="C354" s="61"/>
      <c r="D354" s="61"/>
      <c r="E354" s="45" t="str">
        <f t="shared" si="15"/>
        <v/>
      </c>
      <c r="F354" s="61"/>
      <c r="G354" s="63" t="str">
        <f t="shared" si="17"/>
        <v/>
      </c>
      <c r="H354" s="47">
        <f t="shared" si="16"/>
        <v>0</v>
      </c>
    </row>
    <row r="355" spans="1:8" hidden="1">
      <c r="A355" s="60" t="s">
        <v>172</v>
      </c>
      <c r="B355" s="61"/>
      <c r="C355" s="61"/>
      <c r="D355" s="61"/>
      <c r="E355" s="45" t="str">
        <f t="shared" si="15"/>
        <v/>
      </c>
      <c r="F355" s="61"/>
      <c r="G355" s="63" t="str">
        <f t="shared" si="17"/>
        <v/>
      </c>
      <c r="H355" s="47">
        <f t="shared" si="16"/>
        <v>0</v>
      </c>
    </row>
    <row r="356" spans="1:8" hidden="1">
      <c r="A356" s="60" t="s">
        <v>173</v>
      </c>
      <c r="B356" s="61"/>
      <c r="C356" s="61"/>
      <c r="D356" s="61"/>
      <c r="E356" s="45" t="str">
        <f t="shared" si="15"/>
        <v/>
      </c>
      <c r="F356" s="61"/>
      <c r="G356" s="63" t="str">
        <f t="shared" si="17"/>
        <v/>
      </c>
      <c r="H356" s="47">
        <f t="shared" si="16"/>
        <v>0</v>
      </c>
    </row>
    <row r="357" spans="1:8" hidden="1">
      <c r="A357" s="60" t="s">
        <v>336</v>
      </c>
      <c r="B357" s="61"/>
      <c r="C357" s="61"/>
      <c r="D357" s="61"/>
      <c r="E357" s="45" t="str">
        <f t="shared" si="15"/>
        <v/>
      </c>
      <c r="F357" s="61"/>
      <c r="G357" s="63" t="str">
        <f t="shared" si="17"/>
        <v/>
      </c>
      <c r="H357" s="47">
        <f t="shared" si="16"/>
        <v>0</v>
      </c>
    </row>
    <row r="358" spans="1:8" hidden="1">
      <c r="A358" s="60" t="s">
        <v>337</v>
      </c>
      <c r="B358" s="57"/>
      <c r="C358" s="57"/>
      <c r="D358" s="57"/>
      <c r="E358" s="45" t="str">
        <f t="shared" si="15"/>
        <v/>
      </c>
      <c r="F358" s="69"/>
      <c r="G358" s="63" t="str">
        <f t="shared" si="17"/>
        <v/>
      </c>
      <c r="H358" s="47">
        <f t="shared" si="16"/>
        <v>0</v>
      </c>
    </row>
    <row r="359" spans="1:8" hidden="1">
      <c r="A359" s="60" t="s">
        <v>338</v>
      </c>
      <c r="B359" s="61"/>
      <c r="C359" s="61"/>
      <c r="D359" s="61"/>
      <c r="E359" s="45" t="str">
        <f t="shared" si="15"/>
        <v/>
      </c>
      <c r="F359" s="61"/>
      <c r="G359" s="63" t="str">
        <f t="shared" si="17"/>
        <v/>
      </c>
      <c r="H359" s="47">
        <f t="shared" si="16"/>
        <v>0</v>
      </c>
    </row>
    <row r="360" spans="1:8" hidden="1">
      <c r="A360" s="60" t="s">
        <v>168</v>
      </c>
      <c r="B360" s="61"/>
      <c r="C360" s="61"/>
      <c r="D360" s="61"/>
      <c r="E360" s="45" t="str">
        <f t="shared" si="15"/>
        <v/>
      </c>
      <c r="F360" s="61"/>
      <c r="G360" s="63" t="str">
        <f t="shared" si="17"/>
        <v/>
      </c>
      <c r="H360" s="47">
        <f t="shared" si="16"/>
        <v>0</v>
      </c>
    </row>
    <row r="361" spans="1:8" hidden="1">
      <c r="A361" s="60" t="s">
        <v>339</v>
      </c>
      <c r="B361" s="61"/>
      <c r="C361" s="61"/>
      <c r="D361" s="61"/>
      <c r="E361" s="45" t="str">
        <f t="shared" si="15"/>
        <v/>
      </c>
      <c r="F361" s="61"/>
      <c r="G361" s="63" t="str">
        <f t="shared" si="17"/>
        <v/>
      </c>
      <c r="H361" s="47">
        <f t="shared" si="16"/>
        <v>0</v>
      </c>
    </row>
    <row r="362" spans="1:8" hidden="1">
      <c r="A362" s="58" t="s">
        <v>340</v>
      </c>
      <c r="B362" s="59">
        <f>SUM(B363:B370)</f>
        <v>0</v>
      </c>
      <c r="C362" s="59">
        <f>SUM(C363:C370)</f>
        <v>0</v>
      </c>
      <c r="D362" s="59">
        <f>SUM(D363:D370)</f>
        <v>0</v>
      </c>
      <c r="E362" s="45" t="str">
        <f t="shared" si="15"/>
        <v/>
      </c>
      <c r="F362" s="61">
        <f>SUM(F363:F370)</f>
        <v>0</v>
      </c>
      <c r="G362" s="63" t="str">
        <f t="shared" si="17"/>
        <v/>
      </c>
      <c r="H362" s="47">
        <f t="shared" si="16"/>
        <v>0</v>
      </c>
    </row>
    <row r="363" spans="1:8" hidden="1">
      <c r="A363" s="60" t="s">
        <v>171</v>
      </c>
      <c r="B363" s="61"/>
      <c r="C363" s="61"/>
      <c r="D363" s="61"/>
      <c r="E363" s="45" t="str">
        <f t="shared" si="15"/>
        <v/>
      </c>
      <c r="F363" s="61"/>
      <c r="G363" s="63" t="str">
        <f t="shared" si="17"/>
        <v/>
      </c>
      <c r="H363" s="47">
        <f t="shared" si="16"/>
        <v>0</v>
      </c>
    </row>
    <row r="364" spans="1:8" hidden="1">
      <c r="A364" s="60" t="s">
        <v>172</v>
      </c>
      <c r="B364" s="61"/>
      <c r="C364" s="61"/>
      <c r="D364" s="61"/>
      <c r="E364" s="45" t="str">
        <f t="shared" si="15"/>
        <v/>
      </c>
      <c r="F364" s="61"/>
      <c r="G364" s="63" t="str">
        <f t="shared" si="17"/>
        <v/>
      </c>
      <c r="H364" s="47">
        <f t="shared" si="16"/>
        <v>0</v>
      </c>
    </row>
    <row r="365" spans="1:8" hidden="1">
      <c r="A365" s="60" t="s">
        <v>173</v>
      </c>
      <c r="B365" s="61"/>
      <c r="C365" s="61"/>
      <c r="D365" s="61"/>
      <c r="E365" s="45" t="str">
        <f t="shared" si="15"/>
        <v/>
      </c>
      <c r="F365" s="61"/>
      <c r="G365" s="63" t="str">
        <f t="shared" si="17"/>
        <v/>
      </c>
      <c r="H365" s="47">
        <f t="shared" si="16"/>
        <v>0</v>
      </c>
    </row>
    <row r="366" spans="1:8" hidden="1">
      <c r="A366" s="60" t="s">
        <v>341</v>
      </c>
      <c r="B366" s="61"/>
      <c r="C366" s="61"/>
      <c r="D366" s="61"/>
      <c r="E366" s="45" t="str">
        <f t="shared" si="15"/>
        <v/>
      </c>
      <c r="F366" s="61"/>
      <c r="G366" s="63" t="str">
        <f t="shared" si="17"/>
        <v/>
      </c>
      <c r="H366" s="47">
        <f t="shared" si="16"/>
        <v>0</v>
      </c>
    </row>
    <row r="367" spans="1:8" hidden="1">
      <c r="A367" s="60" t="s">
        <v>342</v>
      </c>
      <c r="B367" s="61"/>
      <c r="C367" s="61"/>
      <c r="D367" s="61"/>
      <c r="E367" s="45" t="str">
        <f t="shared" si="15"/>
        <v/>
      </c>
      <c r="F367" s="61"/>
      <c r="G367" s="63" t="str">
        <f t="shared" si="17"/>
        <v/>
      </c>
      <c r="H367" s="47">
        <f t="shared" si="16"/>
        <v>0</v>
      </c>
    </row>
    <row r="368" spans="1:8" hidden="1">
      <c r="A368" s="60" t="s">
        <v>343</v>
      </c>
      <c r="B368" s="61"/>
      <c r="C368" s="61"/>
      <c r="D368" s="61"/>
      <c r="E368" s="45" t="str">
        <f t="shared" si="15"/>
        <v/>
      </c>
      <c r="F368" s="61"/>
      <c r="G368" s="63" t="str">
        <f t="shared" si="17"/>
        <v/>
      </c>
      <c r="H368" s="47">
        <f t="shared" si="16"/>
        <v>0</v>
      </c>
    </row>
    <row r="369" spans="1:8" hidden="1">
      <c r="A369" s="60" t="s">
        <v>168</v>
      </c>
      <c r="B369" s="61"/>
      <c r="C369" s="61"/>
      <c r="D369" s="61"/>
      <c r="E369" s="45" t="str">
        <f t="shared" si="15"/>
        <v/>
      </c>
      <c r="F369" s="61"/>
      <c r="G369" s="63" t="str">
        <f t="shared" si="17"/>
        <v/>
      </c>
      <c r="H369" s="47">
        <f t="shared" si="16"/>
        <v>0</v>
      </c>
    </row>
    <row r="370" spans="1:8" hidden="1">
      <c r="A370" s="60" t="s">
        <v>344</v>
      </c>
      <c r="B370" s="61"/>
      <c r="C370" s="61"/>
      <c r="D370" s="61"/>
      <c r="E370" s="45" t="str">
        <f t="shared" si="15"/>
        <v/>
      </c>
      <c r="F370" s="61"/>
      <c r="G370" s="63" t="str">
        <f t="shared" si="17"/>
        <v/>
      </c>
      <c r="H370" s="47">
        <f t="shared" si="16"/>
        <v>0</v>
      </c>
    </row>
    <row r="371" spans="1:8" hidden="1">
      <c r="A371" s="58" t="s">
        <v>345</v>
      </c>
      <c r="B371" s="59">
        <f>SUM(B372:B378)</f>
        <v>0</v>
      </c>
      <c r="C371" s="59">
        <f>SUM(C372:C378)</f>
        <v>0</v>
      </c>
      <c r="D371" s="59">
        <f>SUM(D372:D378)</f>
        <v>0</v>
      </c>
      <c r="E371" s="45" t="str">
        <f t="shared" si="15"/>
        <v/>
      </c>
      <c r="F371" s="61">
        <f>SUM(F372:F378)</f>
        <v>0</v>
      </c>
      <c r="G371" s="63" t="str">
        <f t="shared" si="17"/>
        <v/>
      </c>
      <c r="H371" s="47">
        <f t="shared" si="16"/>
        <v>0</v>
      </c>
    </row>
    <row r="372" spans="1:8" hidden="1">
      <c r="A372" s="60" t="s">
        <v>171</v>
      </c>
      <c r="B372" s="61">
        <v>0</v>
      </c>
      <c r="C372" s="61">
        <v>0</v>
      </c>
      <c r="D372" s="61"/>
      <c r="E372" s="45" t="str">
        <f t="shared" si="15"/>
        <v/>
      </c>
      <c r="F372" s="61"/>
      <c r="G372" s="63" t="str">
        <f t="shared" si="17"/>
        <v/>
      </c>
      <c r="H372" s="47">
        <f t="shared" si="16"/>
        <v>0</v>
      </c>
    </row>
    <row r="373" spans="1:8" hidden="1">
      <c r="A373" s="60" t="s">
        <v>172</v>
      </c>
      <c r="B373" s="61">
        <v>0</v>
      </c>
      <c r="C373" s="61">
        <v>0</v>
      </c>
      <c r="D373" s="61"/>
      <c r="E373" s="45" t="str">
        <f t="shared" si="15"/>
        <v/>
      </c>
      <c r="F373" s="61"/>
      <c r="G373" s="63" t="str">
        <f t="shared" si="17"/>
        <v/>
      </c>
      <c r="H373" s="47">
        <f t="shared" si="16"/>
        <v>0</v>
      </c>
    </row>
    <row r="374" spans="1:8" hidden="1">
      <c r="A374" s="60" t="s">
        <v>173</v>
      </c>
      <c r="B374" s="61">
        <v>0</v>
      </c>
      <c r="C374" s="61">
        <v>0</v>
      </c>
      <c r="D374" s="61"/>
      <c r="E374" s="45" t="str">
        <f t="shared" si="15"/>
        <v/>
      </c>
      <c r="F374" s="61"/>
      <c r="G374" s="63" t="str">
        <f t="shared" si="17"/>
        <v/>
      </c>
      <c r="H374" s="47">
        <f t="shared" si="16"/>
        <v>0</v>
      </c>
    </row>
    <row r="375" spans="1:8" hidden="1">
      <c r="A375" s="60" t="s">
        <v>346</v>
      </c>
      <c r="B375" s="61">
        <v>0</v>
      </c>
      <c r="C375" s="61">
        <v>0</v>
      </c>
      <c r="D375" s="61"/>
      <c r="E375" s="45" t="str">
        <f t="shared" si="15"/>
        <v/>
      </c>
      <c r="F375" s="61"/>
      <c r="G375" s="63" t="str">
        <f t="shared" si="17"/>
        <v/>
      </c>
      <c r="H375" s="47">
        <f t="shared" si="16"/>
        <v>0</v>
      </c>
    </row>
    <row r="376" spans="1:8" hidden="1">
      <c r="A376" s="60" t="s">
        <v>347</v>
      </c>
      <c r="B376" s="61">
        <v>0</v>
      </c>
      <c r="C376" s="61">
        <v>0</v>
      </c>
      <c r="D376" s="61"/>
      <c r="E376" s="45" t="str">
        <f t="shared" si="15"/>
        <v/>
      </c>
      <c r="F376" s="61"/>
      <c r="G376" s="63" t="str">
        <f t="shared" si="17"/>
        <v/>
      </c>
      <c r="H376" s="47">
        <f t="shared" si="16"/>
        <v>0</v>
      </c>
    </row>
    <row r="377" spans="1:8" hidden="1">
      <c r="A377" s="60" t="s">
        <v>168</v>
      </c>
      <c r="B377" s="61">
        <v>0</v>
      </c>
      <c r="C377" s="61">
        <v>0</v>
      </c>
      <c r="D377" s="61"/>
      <c r="E377" s="45" t="str">
        <f t="shared" si="15"/>
        <v/>
      </c>
      <c r="F377" s="61"/>
      <c r="G377" s="63" t="str">
        <f t="shared" si="17"/>
        <v/>
      </c>
      <c r="H377" s="47">
        <f t="shared" si="16"/>
        <v>0</v>
      </c>
    </row>
    <row r="378" spans="1:8" hidden="1">
      <c r="A378" s="60" t="s">
        <v>348</v>
      </c>
      <c r="B378" s="61">
        <v>0</v>
      </c>
      <c r="C378" s="61">
        <v>0</v>
      </c>
      <c r="D378" s="61"/>
      <c r="E378" s="45" t="str">
        <f t="shared" si="15"/>
        <v/>
      </c>
      <c r="F378" s="61"/>
      <c r="G378" s="63" t="str">
        <f t="shared" si="17"/>
        <v/>
      </c>
      <c r="H378" s="47">
        <f t="shared" si="16"/>
        <v>0</v>
      </c>
    </row>
    <row r="379" spans="1:8" hidden="1">
      <c r="A379" s="58" t="s">
        <v>349</v>
      </c>
      <c r="B379" s="59">
        <f>SUM(B380:B386)</f>
        <v>0</v>
      </c>
      <c r="C379" s="59">
        <f>SUM(C380:C386)</f>
        <v>0</v>
      </c>
      <c r="D379" s="59">
        <f>SUM(D380:D386)</f>
        <v>0</v>
      </c>
      <c r="E379" s="45" t="str">
        <f t="shared" si="15"/>
        <v/>
      </c>
      <c r="F379" s="61">
        <f>SUM(F380:F386)</f>
        <v>0</v>
      </c>
      <c r="G379" s="63" t="str">
        <f t="shared" si="17"/>
        <v/>
      </c>
      <c r="H379" s="47">
        <f t="shared" si="16"/>
        <v>0</v>
      </c>
    </row>
    <row r="380" spans="1:8" hidden="1">
      <c r="A380" s="60" t="s">
        <v>171</v>
      </c>
      <c r="B380" s="61"/>
      <c r="C380" s="61"/>
      <c r="D380" s="61"/>
      <c r="E380" s="45" t="str">
        <f t="shared" si="15"/>
        <v/>
      </c>
      <c r="F380" s="61"/>
      <c r="G380" s="63" t="str">
        <f t="shared" si="17"/>
        <v/>
      </c>
      <c r="H380" s="47">
        <f t="shared" si="16"/>
        <v>0</v>
      </c>
    </row>
    <row r="381" spans="1:8" hidden="1">
      <c r="A381" s="60" t="s">
        <v>172</v>
      </c>
      <c r="B381" s="61"/>
      <c r="C381" s="61"/>
      <c r="D381" s="61"/>
      <c r="E381" s="45" t="str">
        <f t="shared" si="15"/>
        <v/>
      </c>
      <c r="F381" s="61"/>
      <c r="G381" s="63" t="str">
        <f t="shared" si="17"/>
        <v/>
      </c>
      <c r="H381" s="47">
        <f t="shared" si="16"/>
        <v>0</v>
      </c>
    </row>
    <row r="382" spans="1:8" hidden="1">
      <c r="A382" s="60" t="s">
        <v>350</v>
      </c>
      <c r="B382" s="61"/>
      <c r="C382" s="61"/>
      <c r="D382" s="61"/>
      <c r="E382" s="45" t="str">
        <f t="shared" si="15"/>
        <v/>
      </c>
      <c r="F382" s="61"/>
      <c r="G382" s="63" t="str">
        <f t="shared" si="17"/>
        <v/>
      </c>
      <c r="H382" s="47">
        <f t="shared" si="16"/>
        <v>0</v>
      </c>
    </row>
    <row r="383" spans="1:8" hidden="1">
      <c r="A383" s="60" t="s">
        <v>351</v>
      </c>
      <c r="B383" s="61"/>
      <c r="C383" s="61"/>
      <c r="D383" s="61"/>
      <c r="E383" s="45" t="str">
        <f t="shared" si="15"/>
        <v/>
      </c>
      <c r="F383" s="61"/>
      <c r="G383" s="63" t="str">
        <f t="shared" si="17"/>
        <v/>
      </c>
      <c r="H383" s="47">
        <f t="shared" si="16"/>
        <v>0</v>
      </c>
    </row>
    <row r="384" spans="1:8" hidden="1">
      <c r="A384" s="60" t="s">
        <v>352</v>
      </c>
      <c r="B384" s="61"/>
      <c r="C384" s="61"/>
      <c r="D384" s="61"/>
      <c r="E384" s="45" t="str">
        <f t="shared" si="15"/>
        <v/>
      </c>
      <c r="F384" s="61"/>
      <c r="G384" s="63" t="str">
        <f t="shared" si="17"/>
        <v/>
      </c>
      <c r="H384" s="47">
        <f t="shared" si="16"/>
        <v>0</v>
      </c>
    </row>
    <row r="385" spans="1:8" hidden="1">
      <c r="A385" s="60" t="s">
        <v>305</v>
      </c>
      <c r="B385" s="61"/>
      <c r="C385" s="61"/>
      <c r="D385" s="61"/>
      <c r="E385" s="45" t="str">
        <f t="shared" si="15"/>
        <v/>
      </c>
      <c r="F385" s="61"/>
      <c r="G385" s="63" t="str">
        <f t="shared" si="17"/>
        <v/>
      </c>
      <c r="H385" s="47">
        <f t="shared" si="16"/>
        <v>0</v>
      </c>
    </row>
    <row r="386" spans="1:8" hidden="1">
      <c r="A386" s="60" t="s">
        <v>353</v>
      </c>
      <c r="B386" s="61"/>
      <c r="C386" s="61"/>
      <c r="D386" s="61"/>
      <c r="E386" s="45" t="str">
        <f t="shared" si="15"/>
        <v/>
      </c>
      <c r="F386" s="61"/>
      <c r="G386" s="63" t="str">
        <f t="shared" si="17"/>
        <v/>
      </c>
      <c r="H386" s="47">
        <f t="shared" si="16"/>
        <v>0</v>
      </c>
    </row>
    <row r="387" spans="1:8" hidden="1">
      <c r="A387" s="58" t="s">
        <v>354</v>
      </c>
      <c r="B387" s="59">
        <f>SUM(B388:B395)</f>
        <v>0</v>
      </c>
      <c r="C387" s="59">
        <f>SUM(C388:C395)</f>
        <v>0</v>
      </c>
      <c r="D387" s="59">
        <f>SUM(D388:D395)</f>
        <v>0</v>
      </c>
      <c r="E387" s="45" t="str">
        <f t="shared" si="15"/>
        <v/>
      </c>
      <c r="F387" s="61">
        <f>SUM(F388:F395)</f>
        <v>0</v>
      </c>
      <c r="G387" s="63" t="str">
        <f t="shared" si="17"/>
        <v/>
      </c>
      <c r="H387" s="47">
        <f t="shared" si="16"/>
        <v>0</v>
      </c>
    </row>
    <row r="388" spans="1:8" hidden="1">
      <c r="A388" s="60" t="s">
        <v>355</v>
      </c>
      <c r="B388" s="61"/>
      <c r="C388" s="61"/>
      <c r="D388" s="61"/>
      <c r="E388" s="45" t="str">
        <f t="shared" si="15"/>
        <v/>
      </c>
      <c r="F388" s="61"/>
      <c r="G388" s="63" t="str">
        <f t="shared" si="17"/>
        <v/>
      </c>
      <c r="H388" s="47">
        <f t="shared" si="16"/>
        <v>0</v>
      </c>
    </row>
    <row r="389" spans="1:8" hidden="1">
      <c r="A389" s="60" t="s">
        <v>171</v>
      </c>
      <c r="B389" s="61"/>
      <c r="C389" s="61"/>
      <c r="D389" s="61"/>
      <c r="E389" s="45" t="str">
        <f t="shared" si="15"/>
        <v/>
      </c>
      <c r="F389" s="61"/>
      <c r="G389" s="63" t="str">
        <f t="shared" si="17"/>
        <v/>
      </c>
      <c r="H389" s="47">
        <f t="shared" si="16"/>
        <v>0</v>
      </c>
    </row>
    <row r="390" spans="1:8" hidden="1">
      <c r="A390" s="60" t="s">
        <v>356</v>
      </c>
      <c r="B390" s="61"/>
      <c r="C390" s="61"/>
      <c r="D390" s="61"/>
      <c r="E390" s="45" t="str">
        <f t="shared" ref="E390:E453" si="18">IFERROR(D390/C390*100,"")</f>
        <v/>
      </c>
      <c r="F390" s="61"/>
      <c r="G390" s="63" t="str">
        <f t="shared" si="17"/>
        <v/>
      </c>
      <c r="H390" s="47">
        <f t="shared" ref="H390:H453" si="19">D390-F390</f>
        <v>0</v>
      </c>
    </row>
    <row r="391" spans="1:8" hidden="1">
      <c r="A391" s="60" t="s">
        <v>357</v>
      </c>
      <c r="B391" s="61"/>
      <c r="C391" s="61"/>
      <c r="D391" s="61"/>
      <c r="E391" s="45" t="str">
        <f t="shared" si="18"/>
        <v/>
      </c>
      <c r="F391" s="61"/>
      <c r="G391" s="63" t="str">
        <f t="shared" ref="G391:G454" si="20">IFERROR(H391/F391*100,"")</f>
        <v/>
      </c>
      <c r="H391" s="47">
        <f t="shared" si="19"/>
        <v>0</v>
      </c>
    </row>
    <row r="392" spans="1:8" hidden="1">
      <c r="A392" s="60" t="s">
        <v>358</v>
      </c>
      <c r="B392" s="61"/>
      <c r="C392" s="61"/>
      <c r="D392" s="61"/>
      <c r="E392" s="45" t="str">
        <f t="shared" si="18"/>
        <v/>
      </c>
      <c r="F392" s="61"/>
      <c r="G392" s="63" t="str">
        <f t="shared" si="20"/>
        <v/>
      </c>
      <c r="H392" s="47">
        <f t="shared" si="19"/>
        <v>0</v>
      </c>
    </row>
    <row r="393" spans="1:8" hidden="1">
      <c r="A393" s="60" t="s">
        <v>359</v>
      </c>
      <c r="B393" s="61"/>
      <c r="C393" s="61"/>
      <c r="D393" s="61"/>
      <c r="E393" s="45" t="str">
        <f t="shared" si="18"/>
        <v/>
      </c>
      <c r="F393" s="61"/>
      <c r="G393" s="63" t="str">
        <f t="shared" si="20"/>
        <v/>
      </c>
      <c r="H393" s="47">
        <f t="shared" si="19"/>
        <v>0</v>
      </c>
    </row>
    <row r="394" spans="1:8" hidden="1">
      <c r="A394" s="60" t="s">
        <v>360</v>
      </c>
      <c r="B394" s="61"/>
      <c r="C394" s="61"/>
      <c r="D394" s="61"/>
      <c r="E394" s="45" t="str">
        <f t="shared" si="18"/>
        <v/>
      </c>
      <c r="F394" s="61"/>
      <c r="G394" s="63" t="str">
        <f t="shared" si="20"/>
        <v/>
      </c>
      <c r="H394" s="47">
        <f t="shared" si="19"/>
        <v>0</v>
      </c>
    </row>
    <row r="395" spans="1:8" hidden="1">
      <c r="A395" s="60" t="s">
        <v>361</v>
      </c>
      <c r="B395" s="61"/>
      <c r="C395" s="61"/>
      <c r="D395" s="61"/>
      <c r="E395" s="45" t="str">
        <f t="shared" si="18"/>
        <v/>
      </c>
      <c r="F395" s="61"/>
      <c r="G395" s="63" t="str">
        <f t="shared" si="20"/>
        <v/>
      </c>
      <c r="H395" s="47">
        <f t="shared" si="19"/>
        <v>0</v>
      </c>
    </row>
    <row r="396" spans="1:8">
      <c r="A396" s="58" t="s">
        <v>362</v>
      </c>
      <c r="B396" s="59">
        <f>SUM(B397:B398)</f>
        <v>0</v>
      </c>
      <c r="C396" s="59">
        <f>SUM(C397:C398)</f>
        <v>0</v>
      </c>
      <c r="D396" s="59">
        <f>SUM(D397:D398)</f>
        <v>0</v>
      </c>
      <c r="E396" s="38" t="str">
        <f t="shared" si="18"/>
        <v/>
      </c>
      <c r="F396" s="59">
        <f>SUM(F397:F398)</f>
        <v>0</v>
      </c>
      <c r="G396" s="39" t="str">
        <f t="shared" si="20"/>
        <v/>
      </c>
      <c r="H396" s="40">
        <f t="shared" si="19"/>
        <v>0</v>
      </c>
    </row>
    <row r="397" spans="1:8" hidden="1">
      <c r="A397" s="60" t="s">
        <v>363</v>
      </c>
      <c r="B397" s="61"/>
      <c r="C397" s="61"/>
      <c r="D397" s="61"/>
      <c r="E397" s="45" t="str">
        <f t="shared" si="18"/>
        <v/>
      </c>
      <c r="F397" s="61"/>
      <c r="G397" s="63" t="str">
        <f t="shared" si="20"/>
        <v/>
      </c>
      <c r="H397" s="47">
        <f t="shared" si="19"/>
        <v>0</v>
      </c>
    </row>
    <row r="398" spans="1:8" hidden="1">
      <c r="A398" s="60" t="s">
        <v>364</v>
      </c>
      <c r="B398" s="61"/>
      <c r="C398" s="61"/>
      <c r="D398" s="61"/>
      <c r="E398" s="45" t="str">
        <f t="shared" si="18"/>
        <v/>
      </c>
      <c r="F398" s="61"/>
      <c r="G398" s="63" t="str">
        <f t="shared" si="20"/>
        <v/>
      </c>
      <c r="H398" s="47">
        <f t="shared" si="19"/>
        <v>0</v>
      </c>
    </row>
    <row r="399" spans="1:8">
      <c r="A399" s="58" t="s">
        <v>365</v>
      </c>
      <c r="B399" s="59">
        <f>SUM(B400,B405,B414,B421,B427,B431,B435,B439,B445,B452)</f>
        <v>3275.3328000000001</v>
      </c>
      <c r="C399" s="59">
        <f>SUM(C400,C405,C414,C421,C427,C431,C435,C439,C445,C452)</f>
        <v>3678.1728000000003</v>
      </c>
      <c r="D399" s="59">
        <f>SUM(D400,D405,D414,D421,D427,D431,D435,D439,D445,D452)</f>
        <v>3720.7924999999996</v>
      </c>
      <c r="E399" s="38">
        <f t="shared" si="18"/>
        <v>101.15871935108646</v>
      </c>
      <c r="F399" s="59">
        <f>SUM(F400,F405,F414,F421,F427,F431,F435,F439,F445,F452)</f>
        <v>2999.3921999999998</v>
      </c>
      <c r="G399" s="39">
        <f t="shared" si="20"/>
        <v>24.051549510597507</v>
      </c>
      <c r="H399" s="40">
        <f t="shared" si="19"/>
        <v>721.40029999999979</v>
      </c>
    </row>
    <row r="400" spans="1:8">
      <c r="A400" s="58" t="s">
        <v>366</v>
      </c>
      <c r="B400" s="59">
        <f>SUM(B401:B404)</f>
        <v>0</v>
      </c>
      <c r="C400" s="59">
        <f>SUM(C401:C404)</f>
        <v>0</v>
      </c>
      <c r="D400" s="59">
        <f>SUM(D401:D404)</f>
        <v>0</v>
      </c>
      <c r="E400" s="38" t="str">
        <f t="shared" si="18"/>
        <v/>
      </c>
      <c r="F400" s="59">
        <f>SUM(F401:F404)</f>
        <v>0</v>
      </c>
      <c r="G400" s="39" t="str">
        <f t="shared" si="20"/>
        <v/>
      </c>
      <c r="H400" s="40">
        <f t="shared" si="19"/>
        <v>0</v>
      </c>
    </row>
    <row r="401" spans="1:8" hidden="1">
      <c r="A401" s="60" t="s">
        <v>171</v>
      </c>
      <c r="B401" s="61"/>
      <c r="C401" s="61"/>
      <c r="D401" s="61"/>
      <c r="E401" s="45" t="str">
        <f t="shared" si="18"/>
        <v/>
      </c>
      <c r="F401" s="61"/>
      <c r="G401" s="63" t="str">
        <f t="shared" si="20"/>
        <v/>
      </c>
      <c r="H401" s="47">
        <f t="shared" si="19"/>
        <v>0</v>
      </c>
    </row>
    <row r="402" spans="1:8" hidden="1">
      <c r="A402" s="60" t="s">
        <v>172</v>
      </c>
      <c r="B402" s="61"/>
      <c r="C402" s="61"/>
      <c r="D402" s="61"/>
      <c r="E402" s="45" t="str">
        <f t="shared" si="18"/>
        <v/>
      </c>
      <c r="F402" s="61"/>
      <c r="G402" s="63" t="str">
        <f t="shared" si="20"/>
        <v/>
      </c>
      <c r="H402" s="47">
        <f t="shared" si="19"/>
        <v>0</v>
      </c>
    </row>
    <row r="403" spans="1:8" hidden="1">
      <c r="A403" s="60" t="s">
        <v>173</v>
      </c>
      <c r="B403" s="61"/>
      <c r="C403" s="61"/>
      <c r="D403" s="61"/>
      <c r="E403" s="45" t="str">
        <f t="shared" si="18"/>
        <v/>
      </c>
      <c r="F403" s="61"/>
      <c r="G403" s="63" t="str">
        <f t="shared" si="20"/>
        <v/>
      </c>
      <c r="H403" s="47">
        <f t="shared" si="19"/>
        <v>0</v>
      </c>
    </row>
    <row r="404" spans="1:8" hidden="1">
      <c r="A404" s="60" t="s">
        <v>367</v>
      </c>
      <c r="B404" s="61"/>
      <c r="C404" s="61"/>
      <c r="D404" s="61"/>
      <c r="E404" s="45" t="str">
        <f t="shared" si="18"/>
        <v/>
      </c>
      <c r="F404" s="61"/>
      <c r="G404" s="63" t="str">
        <f t="shared" si="20"/>
        <v/>
      </c>
      <c r="H404" s="47">
        <f t="shared" si="19"/>
        <v>0</v>
      </c>
    </row>
    <row r="405" spans="1:8">
      <c r="A405" s="58" t="s">
        <v>368</v>
      </c>
      <c r="B405" s="59">
        <f>SUM(B406:B413)</f>
        <v>2961.3328000000001</v>
      </c>
      <c r="C405" s="59">
        <f>SUM(C406:C413)</f>
        <v>3253.1728000000003</v>
      </c>
      <c r="D405" s="59">
        <f>SUM(D406:D413)</f>
        <v>3209.9360999999999</v>
      </c>
      <c r="E405" s="38">
        <f t="shared" si="18"/>
        <v>98.670937492161499</v>
      </c>
      <c r="F405" s="59">
        <f>SUM(F406:F413)</f>
        <v>2942.1403</v>
      </c>
      <c r="G405" s="39">
        <f t="shared" si="20"/>
        <v>9.1020744320044784</v>
      </c>
      <c r="H405" s="40">
        <f t="shared" si="19"/>
        <v>267.79579999999987</v>
      </c>
    </row>
    <row r="406" spans="1:8">
      <c r="A406" s="60" t="s">
        <v>369</v>
      </c>
      <c r="B406" s="69">
        <v>2</v>
      </c>
      <c r="C406" s="69">
        <v>3</v>
      </c>
      <c r="D406" s="69">
        <v>3</v>
      </c>
      <c r="E406" s="45">
        <f t="shared" si="18"/>
        <v>100</v>
      </c>
      <c r="F406" s="69">
        <v>10</v>
      </c>
      <c r="G406" s="63">
        <f t="shared" si="20"/>
        <v>-70</v>
      </c>
      <c r="H406" s="47">
        <f t="shared" si="19"/>
        <v>-7</v>
      </c>
    </row>
    <row r="407" spans="1:8">
      <c r="A407" s="60" t="s">
        <v>370</v>
      </c>
      <c r="B407" s="61">
        <v>1639.6965</v>
      </c>
      <c r="C407" s="61">
        <v>1891.6965</v>
      </c>
      <c r="D407" s="61">
        <v>1864.8874000000001</v>
      </c>
      <c r="E407" s="45">
        <f t="shared" si="18"/>
        <v>98.582801205161616</v>
      </c>
      <c r="F407" s="61">
        <v>1712.8367000000001</v>
      </c>
      <c r="G407" s="63">
        <f t="shared" si="20"/>
        <v>8.8771276327743323</v>
      </c>
      <c r="H407" s="47">
        <f t="shared" si="19"/>
        <v>152.05070000000001</v>
      </c>
    </row>
    <row r="408" spans="1:8">
      <c r="A408" s="60" t="s">
        <v>371</v>
      </c>
      <c r="B408" s="61">
        <v>1078.2763</v>
      </c>
      <c r="C408" s="61">
        <v>1358.4763</v>
      </c>
      <c r="D408" s="61">
        <v>1342.0487000000001</v>
      </c>
      <c r="E408" s="45">
        <f t="shared" si="18"/>
        <v>98.790733412132397</v>
      </c>
      <c r="F408" s="61">
        <v>1219.3036</v>
      </c>
      <c r="G408" s="63">
        <f t="shared" si="20"/>
        <v>10.066820109446088</v>
      </c>
      <c r="H408" s="47">
        <f t="shared" si="19"/>
        <v>122.74510000000009</v>
      </c>
    </row>
    <row r="409" spans="1:8">
      <c r="A409" s="60" t="s">
        <v>372</v>
      </c>
      <c r="B409" s="61">
        <v>241.36</v>
      </c>
      <c r="C409" s="61"/>
      <c r="D409" s="61"/>
      <c r="E409" s="45" t="str">
        <f t="shared" si="18"/>
        <v/>
      </c>
      <c r="F409" s="61"/>
      <c r="G409" s="63" t="str">
        <f t="shared" si="20"/>
        <v/>
      </c>
      <c r="H409" s="47">
        <f t="shared" si="19"/>
        <v>0</v>
      </c>
    </row>
    <row r="410" spans="1:8" hidden="1">
      <c r="A410" s="60" t="s">
        <v>373</v>
      </c>
      <c r="B410" s="61"/>
      <c r="C410" s="61"/>
      <c r="D410" s="61"/>
      <c r="E410" s="45" t="str">
        <f t="shared" si="18"/>
        <v/>
      </c>
      <c r="F410" s="61"/>
      <c r="G410" s="63" t="str">
        <f t="shared" si="20"/>
        <v/>
      </c>
      <c r="H410" s="47">
        <f t="shared" si="19"/>
        <v>0</v>
      </c>
    </row>
    <row r="411" spans="1:8" hidden="1">
      <c r="A411" s="60" t="s">
        <v>374</v>
      </c>
      <c r="B411" s="61"/>
      <c r="C411" s="61"/>
      <c r="D411" s="61"/>
      <c r="E411" s="45" t="str">
        <f t="shared" si="18"/>
        <v/>
      </c>
      <c r="F411" s="61"/>
      <c r="G411" s="63" t="str">
        <f t="shared" si="20"/>
        <v/>
      </c>
      <c r="H411" s="47">
        <f t="shared" si="19"/>
        <v>0</v>
      </c>
    </row>
    <row r="412" spans="1:8" hidden="1">
      <c r="A412" s="60" t="s">
        <v>375</v>
      </c>
      <c r="B412" s="61"/>
      <c r="C412" s="61"/>
      <c r="D412" s="61"/>
      <c r="E412" s="45" t="str">
        <f t="shared" si="18"/>
        <v/>
      </c>
      <c r="F412" s="61"/>
      <c r="G412" s="63" t="str">
        <f t="shared" si="20"/>
        <v/>
      </c>
      <c r="H412" s="47">
        <f t="shared" si="19"/>
        <v>0</v>
      </c>
    </row>
    <row r="413" spans="1:8" hidden="1">
      <c r="A413" s="60" t="s">
        <v>376</v>
      </c>
      <c r="B413" s="61"/>
      <c r="C413" s="61"/>
      <c r="D413" s="61"/>
      <c r="E413" s="45" t="str">
        <f t="shared" si="18"/>
        <v/>
      </c>
      <c r="F413" s="61"/>
      <c r="G413" s="63" t="str">
        <f t="shared" si="20"/>
        <v/>
      </c>
      <c r="H413" s="47">
        <f t="shared" si="19"/>
        <v>0</v>
      </c>
    </row>
    <row r="414" spans="1:8">
      <c r="A414" s="58" t="s">
        <v>377</v>
      </c>
      <c r="B414" s="59">
        <f>SUM(B415:B420)</f>
        <v>0</v>
      </c>
      <c r="C414" s="59">
        <f>SUM(C415:C420)</f>
        <v>0</v>
      </c>
      <c r="D414" s="59">
        <f>SUM(D415:D420)</f>
        <v>0</v>
      </c>
      <c r="E414" s="38" t="str">
        <f t="shared" si="18"/>
        <v/>
      </c>
      <c r="F414" s="59">
        <f>SUM(F415:F420)</f>
        <v>0</v>
      </c>
      <c r="G414" s="39" t="str">
        <f t="shared" si="20"/>
        <v/>
      </c>
      <c r="H414" s="40">
        <f t="shared" si="19"/>
        <v>0</v>
      </c>
    </row>
    <row r="415" spans="1:8" hidden="1">
      <c r="A415" s="60" t="s">
        <v>378</v>
      </c>
      <c r="B415" s="61">
        <v>0</v>
      </c>
      <c r="C415" s="61">
        <v>0</v>
      </c>
      <c r="D415" s="61"/>
      <c r="E415" s="45" t="str">
        <f t="shared" si="18"/>
        <v/>
      </c>
      <c r="F415" s="61"/>
      <c r="G415" s="63" t="str">
        <f t="shared" si="20"/>
        <v/>
      </c>
      <c r="H415" s="47">
        <f t="shared" si="19"/>
        <v>0</v>
      </c>
    </row>
    <row r="416" spans="1:8" hidden="1">
      <c r="A416" s="60" t="s">
        <v>379</v>
      </c>
      <c r="B416" s="61"/>
      <c r="C416" s="61"/>
      <c r="D416" s="61"/>
      <c r="E416" s="45" t="str">
        <f t="shared" si="18"/>
        <v/>
      </c>
      <c r="F416" s="61"/>
      <c r="G416" s="63" t="str">
        <f t="shared" si="20"/>
        <v/>
      </c>
      <c r="H416" s="47">
        <f t="shared" si="19"/>
        <v>0</v>
      </c>
    </row>
    <row r="417" spans="1:8" hidden="1">
      <c r="A417" s="60" t="s">
        <v>380</v>
      </c>
      <c r="B417" s="61"/>
      <c r="C417" s="61"/>
      <c r="D417" s="61"/>
      <c r="E417" s="45" t="str">
        <f t="shared" si="18"/>
        <v/>
      </c>
      <c r="F417" s="61"/>
      <c r="G417" s="63" t="str">
        <f t="shared" si="20"/>
        <v/>
      </c>
      <c r="H417" s="47">
        <f t="shared" si="19"/>
        <v>0</v>
      </c>
    </row>
    <row r="418" spans="1:8">
      <c r="A418" s="60" t="s">
        <v>381</v>
      </c>
      <c r="B418" s="61"/>
      <c r="C418" s="61"/>
      <c r="D418" s="61"/>
      <c r="E418" s="45" t="str">
        <f t="shared" si="18"/>
        <v/>
      </c>
      <c r="F418" s="61"/>
      <c r="G418" s="63" t="str">
        <f t="shared" si="20"/>
        <v/>
      </c>
      <c r="H418" s="47">
        <f t="shared" si="19"/>
        <v>0</v>
      </c>
    </row>
    <row r="419" spans="1:8" hidden="1">
      <c r="A419" s="60" t="s">
        <v>382</v>
      </c>
      <c r="B419" s="61">
        <v>0</v>
      </c>
      <c r="C419" s="61">
        <v>0</v>
      </c>
      <c r="D419" s="61"/>
      <c r="E419" s="45" t="str">
        <f t="shared" si="18"/>
        <v/>
      </c>
      <c r="F419" s="61"/>
      <c r="G419" s="63" t="str">
        <f t="shared" si="20"/>
        <v/>
      </c>
      <c r="H419" s="47">
        <f t="shared" si="19"/>
        <v>0</v>
      </c>
    </row>
    <row r="420" spans="1:8" hidden="1">
      <c r="A420" s="60" t="s">
        <v>383</v>
      </c>
      <c r="B420" s="68">
        <v>0</v>
      </c>
      <c r="C420" s="68">
        <v>0</v>
      </c>
      <c r="D420" s="68"/>
      <c r="E420" s="45" t="str">
        <f t="shared" si="18"/>
        <v/>
      </c>
      <c r="F420" s="68"/>
      <c r="G420" s="63" t="str">
        <f t="shared" si="20"/>
        <v/>
      </c>
      <c r="H420" s="47">
        <f t="shared" si="19"/>
        <v>0</v>
      </c>
    </row>
    <row r="421" spans="1:8" hidden="1">
      <c r="A421" s="58" t="s">
        <v>384</v>
      </c>
      <c r="B421" s="59">
        <f>SUM(B422:B426)</f>
        <v>0</v>
      </c>
      <c r="C421" s="59">
        <f>SUM(C422:C426)</f>
        <v>0</v>
      </c>
      <c r="D421" s="59">
        <f>SUM(D422:D426)</f>
        <v>0</v>
      </c>
      <c r="E421" s="45" t="str">
        <f t="shared" si="18"/>
        <v/>
      </c>
      <c r="F421" s="61">
        <f>SUM(F422:F426)</f>
        <v>0</v>
      </c>
      <c r="G421" s="63" t="str">
        <f t="shared" si="20"/>
        <v/>
      </c>
      <c r="H421" s="47">
        <f t="shared" si="19"/>
        <v>0</v>
      </c>
    </row>
    <row r="422" spans="1:8" hidden="1">
      <c r="A422" s="60" t="s">
        <v>385</v>
      </c>
      <c r="B422" s="68"/>
      <c r="C422" s="68"/>
      <c r="D422" s="68"/>
      <c r="E422" s="45" t="str">
        <f t="shared" si="18"/>
        <v/>
      </c>
      <c r="F422" s="68"/>
      <c r="G422" s="63" t="str">
        <f t="shared" si="20"/>
        <v/>
      </c>
      <c r="H422" s="47">
        <f t="shared" si="19"/>
        <v>0</v>
      </c>
    </row>
    <row r="423" spans="1:8" hidden="1">
      <c r="A423" s="60" t="s">
        <v>386</v>
      </c>
      <c r="B423" s="61"/>
      <c r="C423" s="61"/>
      <c r="D423" s="61"/>
      <c r="E423" s="45" t="str">
        <f t="shared" si="18"/>
        <v/>
      </c>
      <c r="F423" s="61"/>
      <c r="G423" s="63" t="str">
        <f t="shared" si="20"/>
        <v/>
      </c>
      <c r="H423" s="47">
        <f t="shared" si="19"/>
        <v>0</v>
      </c>
    </row>
    <row r="424" spans="1:8" hidden="1">
      <c r="A424" s="60" t="s">
        <v>387</v>
      </c>
      <c r="B424" s="68"/>
      <c r="C424" s="68"/>
      <c r="D424" s="68"/>
      <c r="E424" s="45" t="str">
        <f t="shared" si="18"/>
        <v/>
      </c>
      <c r="F424" s="68"/>
      <c r="G424" s="63" t="str">
        <f t="shared" si="20"/>
        <v/>
      </c>
      <c r="H424" s="47">
        <f t="shared" si="19"/>
        <v>0</v>
      </c>
    </row>
    <row r="425" spans="1:8" hidden="1">
      <c r="A425" s="60" t="s">
        <v>388</v>
      </c>
      <c r="B425" s="61"/>
      <c r="C425" s="61"/>
      <c r="D425" s="61"/>
      <c r="E425" s="45" t="str">
        <f t="shared" si="18"/>
        <v/>
      </c>
      <c r="F425" s="61"/>
      <c r="G425" s="63" t="str">
        <f t="shared" si="20"/>
        <v/>
      </c>
      <c r="H425" s="47">
        <f t="shared" si="19"/>
        <v>0</v>
      </c>
    </row>
    <row r="426" spans="1:8" hidden="1">
      <c r="A426" s="60" t="s">
        <v>389</v>
      </c>
      <c r="B426" s="61"/>
      <c r="C426" s="61"/>
      <c r="D426" s="61"/>
      <c r="E426" s="45" t="str">
        <f t="shared" si="18"/>
        <v/>
      </c>
      <c r="F426" s="61"/>
      <c r="G426" s="63" t="str">
        <f t="shared" si="20"/>
        <v/>
      </c>
      <c r="H426" s="47">
        <f t="shared" si="19"/>
        <v>0</v>
      </c>
    </row>
    <row r="427" spans="1:8">
      <c r="A427" s="58" t="s">
        <v>390</v>
      </c>
      <c r="B427" s="59">
        <f>SUM(B428:B430)</f>
        <v>0</v>
      </c>
      <c r="C427" s="59">
        <f>SUM(C428:C430)</f>
        <v>0</v>
      </c>
      <c r="D427" s="59">
        <f>SUM(D428:D430)</f>
        <v>0</v>
      </c>
      <c r="E427" s="38" t="str">
        <f t="shared" si="18"/>
        <v/>
      </c>
      <c r="F427" s="59">
        <f>SUM(F428:F430)</f>
        <v>0</v>
      </c>
      <c r="G427" s="39" t="str">
        <f t="shared" si="20"/>
        <v/>
      </c>
      <c r="H427" s="40">
        <f t="shared" si="19"/>
        <v>0</v>
      </c>
    </row>
    <row r="428" spans="1:8" hidden="1">
      <c r="A428" s="60" t="s">
        <v>391</v>
      </c>
      <c r="B428" s="61"/>
      <c r="C428" s="61"/>
      <c r="D428" s="61"/>
      <c r="E428" s="45" t="str">
        <f t="shared" si="18"/>
        <v/>
      </c>
      <c r="F428" s="61"/>
      <c r="G428" s="63" t="str">
        <f t="shared" si="20"/>
        <v/>
      </c>
      <c r="H428" s="47">
        <f t="shared" si="19"/>
        <v>0</v>
      </c>
    </row>
    <row r="429" spans="1:8" hidden="1">
      <c r="A429" s="60" t="s">
        <v>392</v>
      </c>
      <c r="B429" s="61">
        <v>0</v>
      </c>
      <c r="C429" s="61">
        <v>0</v>
      </c>
      <c r="D429" s="61"/>
      <c r="E429" s="45" t="str">
        <f t="shared" si="18"/>
        <v/>
      </c>
      <c r="F429" s="61"/>
      <c r="G429" s="63" t="str">
        <f t="shared" si="20"/>
        <v/>
      </c>
      <c r="H429" s="47">
        <f t="shared" si="19"/>
        <v>0</v>
      </c>
    </row>
    <row r="430" spans="1:8" hidden="1">
      <c r="A430" s="60" t="s">
        <v>393</v>
      </c>
      <c r="B430" s="57">
        <v>0</v>
      </c>
      <c r="C430" s="57">
        <v>0</v>
      </c>
      <c r="D430" s="57"/>
      <c r="E430" s="45" t="str">
        <f t="shared" si="18"/>
        <v/>
      </c>
      <c r="F430" s="69"/>
      <c r="G430" s="63" t="str">
        <f t="shared" si="20"/>
        <v/>
      </c>
      <c r="H430" s="47">
        <f t="shared" si="19"/>
        <v>0</v>
      </c>
    </row>
    <row r="431" spans="1:8" hidden="1">
      <c r="A431" s="58" t="s">
        <v>394</v>
      </c>
      <c r="B431" s="59">
        <f>SUM(B432:B434)</f>
        <v>0</v>
      </c>
      <c r="C431" s="59">
        <f>SUM(C432:C434)</f>
        <v>0</v>
      </c>
      <c r="D431" s="59">
        <f>SUM(D432:D434)</f>
        <v>0</v>
      </c>
      <c r="E431" s="45" t="str">
        <f t="shared" si="18"/>
        <v/>
      </c>
      <c r="F431" s="61">
        <f>SUM(F432:F434)</f>
        <v>0</v>
      </c>
      <c r="G431" s="63" t="str">
        <f t="shared" si="20"/>
        <v/>
      </c>
      <c r="H431" s="47">
        <f t="shared" si="19"/>
        <v>0</v>
      </c>
    </row>
    <row r="432" spans="1:8" hidden="1">
      <c r="A432" s="60" t="s">
        <v>395</v>
      </c>
      <c r="B432" s="61"/>
      <c r="C432" s="61"/>
      <c r="D432" s="61"/>
      <c r="E432" s="45" t="str">
        <f t="shared" si="18"/>
        <v/>
      </c>
      <c r="F432" s="61"/>
      <c r="G432" s="63" t="str">
        <f t="shared" si="20"/>
        <v/>
      </c>
      <c r="H432" s="47">
        <f t="shared" si="19"/>
        <v>0</v>
      </c>
    </row>
    <row r="433" spans="1:8" hidden="1">
      <c r="A433" s="60" t="s">
        <v>396</v>
      </c>
      <c r="B433" s="61"/>
      <c r="C433" s="61"/>
      <c r="D433" s="61"/>
      <c r="E433" s="45" t="str">
        <f t="shared" si="18"/>
        <v/>
      </c>
      <c r="F433" s="61"/>
      <c r="G433" s="63" t="str">
        <f t="shared" si="20"/>
        <v/>
      </c>
      <c r="H433" s="47">
        <f t="shared" si="19"/>
        <v>0</v>
      </c>
    </row>
    <row r="434" spans="1:8" hidden="1">
      <c r="A434" s="60" t="s">
        <v>397</v>
      </c>
      <c r="B434" s="61"/>
      <c r="C434" s="61"/>
      <c r="D434" s="61"/>
      <c r="E434" s="45" t="str">
        <f t="shared" si="18"/>
        <v/>
      </c>
      <c r="F434" s="61"/>
      <c r="G434" s="63" t="str">
        <f t="shared" si="20"/>
        <v/>
      </c>
      <c r="H434" s="47">
        <f t="shared" si="19"/>
        <v>0</v>
      </c>
    </row>
    <row r="435" spans="1:8">
      <c r="A435" s="58" t="s">
        <v>398</v>
      </c>
      <c r="B435" s="59">
        <f>SUM(B436:B438)</f>
        <v>0</v>
      </c>
      <c r="C435" s="59">
        <f>SUM(C436:C438)</f>
        <v>15</v>
      </c>
      <c r="D435" s="59">
        <f>SUM(D436:D438)</f>
        <v>14.565</v>
      </c>
      <c r="E435" s="38">
        <f t="shared" si="18"/>
        <v>97.1</v>
      </c>
      <c r="F435" s="59">
        <f>SUM(F436:F438)</f>
        <v>0</v>
      </c>
      <c r="G435" s="39" t="str">
        <f t="shared" si="20"/>
        <v/>
      </c>
      <c r="H435" s="40">
        <f t="shared" si="19"/>
        <v>14.565</v>
      </c>
    </row>
    <row r="436" spans="1:8">
      <c r="A436" s="60" t="s">
        <v>399</v>
      </c>
      <c r="B436" s="61"/>
      <c r="C436" s="61">
        <v>15</v>
      </c>
      <c r="D436" s="61">
        <v>14.565</v>
      </c>
      <c r="E436" s="45">
        <f t="shared" si="18"/>
        <v>97.1</v>
      </c>
      <c r="F436" s="61"/>
      <c r="G436" s="63" t="str">
        <f t="shared" si="20"/>
        <v/>
      </c>
      <c r="H436" s="47">
        <f t="shared" si="19"/>
        <v>14.565</v>
      </c>
    </row>
    <row r="437" spans="1:8" hidden="1">
      <c r="A437" s="60" t="s">
        <v>400</v>
      </c>
      <c r="B437" s="61">
        <v>0</v>
      </c>
      <c r="C437" s="61">
        <v>0</v>
      </c>
      <c r="D437" s="61"/>
      <c r="E437" s="45" t="str">
        <f t="shared" si="18"/>
        <v/>
      </c>
      <c r="F437" s="61"/>
      <c r="G437" s="63" t="str">
        <f t="shared" si="20"/>
        <v/>
      </c>
      <c r="H437" s="47">
        <f t="shared" si="19"/>
        <v>0</v>
      </c>
    </row>
    <row r="438" spans="1:8" hidden="1">
      <c r="A438" s="60" t="s">
        <v>401</v>
      </c>
      <c r="B438" s="61">
        <v>0</v>
      </c>
      <c r="C438" s="61">
        <v>0</v>
      </c>
      <c r="D438" s="61"/>
      <c r="E438" s="45" t="str">
        <f t="shared" si="18"/>
        <v/>
      </c>
      <c r="F438" s="61"/>
      <c r="G438" s="63" t="str">
        <f t="shared" si="20"/>
        <v/>
      </c>
      <c r="H438" s="47">
        <f t="shared" si="19"/>
        <v>0</v>
      </c>
    </row>
    <row r="439" spans="1:8">
      <c r="A439" s="58" t="s">
        <v>402</v>
      </c>
      <c r="B439" s="59">
        <f>SUM(B440:B444)</f>
        <v>0</v>
      </c>
      <c r="C439" s="59">
        <f>SUM(C440:C444)</f>
        <v>0</v>
      </c>
      <c r="D439" s="59">
        <f>SUM(D440:D444)</f>
        <v>0</v>
      </c>
      <c r="E439" s="38" t="str">
        <f t="shared" si="18"/>
        <v/>
      </c>
      <c r="F439" s="59">
        <f>SUM(F440:F444)</f>
        <v>1.7</v>
      </c>
      <c r="G439" s="39">
        <f t="shared" si="20"/>
        <v>-100</v>
      </c>
      <c r="H439" s="40">
        <f t="shared" si="19"/>
        <v>-1.7</v>
      </c>
    </row>
    <row r="440" spans="1:8" hidden="1">
      <c r="A440" s="60" t="s">
        <v>403</v>
      </c>
      <c r="B440" s="61"/>
      <c r="C440" s="61"/>
      <c r="D440" s="61"/>
      <c r="E440" s="45" t="str">
        <f t="shared" si="18"/>
        <v/>
      </c>
      <c r="F440" s="61"/>
      <c r="G440" s="63" t="str">
        <f t="shared" si="20"/>
        <v/>
      </c>
      <c r="H440" s="47">
        <f t="shared" si="19"/>
        <v>0</v>
      </c>
    </row>
    <row r="441" spans="1:8" hidden="1">
      <c r="A441" s="60" t="s">
        <v>404</v>
      </c>
      <c r="B441" s="61"/>
      <c r="C441" s="61"/>
      <c r="D441" s="61"/>
      <c r="E441" s="45" t="str">
        <f t="shared" si="18"/>
        <v/>
      </c>
      <c r="F441" s="61"/>
      <c r="G441" s="63" t="str">
        <f t="shared" si="20"/>
        <v/>
      </c>
      <c r="H441" s="47">
        <f t="shared" si="19"/>
        <v>0</v>
      </c>
    </row>
    <row r="442" spans="1:8">
      <c r="A442" s="60" t="s">
        <v>405</v>
      </c>
      <c r="B442" s="61"/>
      <c r="C442" s="61"/>
      <c r="D442" s="61"/>
      <c r="E442" s="45" t="str">
        <f t="shared" si="18"/>
        <v/>
      </c>
      <c r="F442" s="61">
        <v>1.7</v>
      </c>
      <c r="G442" s="63">
        <f t="shared" si="20"/>
        <v>-100</v>
      </c>
      <c r="H442" s="47">
        <f t="shared" si="19"/>
        <v>-1.7</v>
      </c>
    </row>
    <row r="443" spans="1:8" hidden="1">
      <c r="A443" s="60" t="s">
        <v>406</v>
      </c>
      <c r="B443" s="61"/>
      <c r="C443" s="61"/>
      <c r="D443" s="61"/>
      <c r="E443" s="45" t="str">
        <f t="shared" si="18"/>
        <v/>
      </c>
      <c r="F443" s="61"/>
      <c r="G443" s="63" t="str">
        <f t="shared" si="20"/>
        <v/>
      </c>
      <c r="H443" s="47">
        <f t="shared" si="19"/>
        <v>0</v>
      </c>
    </row>
    <row r="444" spans="1:8" hidden="1">
      <c r="A444" s="60" t="s">
        <v>407</v>
      </c>
      <c r="B444" s="61"/>
      <c r="C444" s="61"/>
      <c r="D444" s="61"/>
      <c r="E444" s="45" t="str">
        <f t="shared" si="18"/>
        <v/>
      </c>
      <c r="F444" s="61"/>
      <c r="G444" s="63" t="str">
        <f t="shared" si="20"/>
        <v/>
      </c>
      <c r="H444" s="47">
        <f t="shared" si="19"/>
        <v>0</v>
      </c>
    </row>
    <row r="445" spans="1:8">
      <c r="A445" s="58" t="s">
        <v>408</v>
      </c>
      <c r="B445" s="59">
        <f>SUM(B446:B451)</f>
        <v>312</v>
      </c>
      <c r="C445" s="59">
        <f>SUM(C446:C451)</f>
        <v>410</v>
      </c>
      <c r="D445" s="59">
        <f>SUM(D446:D451)</f>
        <v>495.84140000000002</v>
      </c>
      <c r="E445" s="38">
        <f t="shared" si="18"/>
        <v>120.93692682926829</v>
      </c>
      <c r="F445" s="59">
        <f>SUM(F446:F451)</f>
        <v>55.551900000000003</v>
      </c>
      <c r="G445" s="39">
        <f t="shared" si="20"/>
        <v>792.57325131993684</v>
      </c>
      <c r="H445" s="40">
        <f t="shared" si="19"/>
        <v>440.28950000000003</v>
      </c>
    </row>
    <row r="446" spans="1:8">
      <c r="A446" s="60" t="s">
        <v>409</v>
      </c>
      <c r="B446" s="61"/>
      <c r="C446" s="61"/>
      <c r="D446" s="61">
        <v>32.4527</v>
      </c>
      <c r="E446" s="45" t="str">
        <f t="shared" si="18"/>
        <v/>
      </c>
      <c r="F446" s="61">
        <v>43.716900000000003</v>
      </c>
      <c r="G446" s="63">
        <f t="shared" si="20"/>
        <v>-25.766236855769741</v>
      </c>
      <c r="H446" s="47">
        <f t="shared" si="19"/>
        <v>-11.264200000000002</v>
      </c>
    </row>
    <row r="447" spans="1:8">
      <c r="A447" s="60" t="s">
        <v>410</v>
      </c>
      <c r="B447" s="61"/>
      <c r="C447" s="61"/>
      <c r="D447" s="61">
        <v>5.8026</v>
      </c>
      <c r="E447" s="45" t="str">
        <f t="shared" si="18"/>
        <v/>
      </c>
      <c r="F447" s="61">
        <v>11.835000000000001</v>
      </c>
      <c r="G447" s="63">
        <f t="shared" si="20"/>
        <v>-50.970849176172372</v>
      </c>
      <c r="H447" s="47">
        <f t="shared" si="19"/>
        <v>-6.0324000000000009</v>
      </c>
    </row>
    <row r="448" spans="1:8" hidden="1">
      <c r="A448" s="60" t="s">
        <v>411</v>
      </c>
      <c r="B448" s="61"/>
      <c r="C448" s="61"/>
      <c r="D448" s="61"/>
      <c r="E448" s="45" t="str">
        <f t="shared" si="18"/>
        <v/>
      </c>
      <c r="F448" s="61"/>
      <c r="G448" s="63" t="str">
        <f t="shared" si="20"/>
        <v/>
      </c>
      <c r="H448" s="47">
        <f t="shared" si="19"/>
        <v>0</v>
      </c>
    </row>
    <row r="449" spans="1:8" hidden="1">
      <c r="A449" s="60" t="s">
        <v>412</v>
      </c>
      <c r="B449" s="61"/>
      <c r="C449" s="61"/>
      <c r="D449" s="61"/>
      <c r="E449" s="45" t="str">
        <f t="shared" si="18"/>
        <v/>
      </c>
      <c r="F449" s="61"/>
      <c r="G449" s="63" t="str">
        <f t="shared" si="20"/>
        <v/>
      </c>
      <c r="H449" s="47">
        <f t="shared" si="19"/>
        <v>0</v>
      </c>
    </row>
    <row r="450" spans="1:8">
      <c r="A450" s="60" t="s">
        <v>413</v>
      </c>
      <c r="B450" s="61"/>
      <c r="C450" s="61"/>
      <c r="D450" s="61">
        <v>49.895000000000003</v>
      </c>
      <c r="E450" s="45" t="str">
        <f t="shared" si="18"/>
        <v/>
      </c>
      <c r="F450" s="61"/>
      <c r="G450" s="63" t="str">
        <f t="shared" si="20"/>
        <v/>
      </c>
      <c r="H450" s="47">
        <f t="shared" si="19"/>
        <v>49.895000000000003</v>
      </c>
    </row>
    <row r="451" spans="1:8">
      <c r="A451" s="60" t="s">
        <v>414</v>
      </c>
      <c r="B451" s="61">
        <v>312</v>
      </c>
      <c r="C451" s="61">
        <v>410</v>
      </c>
      <c r="D451" s="61">
        <v>407.69110000000001</v>
      </c>
      <c r="E451" s="45">
        <f t="shared" si="18"/>
        <v>99.436853658536577</v>
      </c>
      <c r="F451" s="61"/>
      <c r="G451" s="63" t="str">
        <f t="shared" si="20"/>
        <v/>
      </c>
      <c r="H451" s="47">
        <f t="shared" si="19"/>
        <v>407.69110000000001</v>
      </c>
    </row>
    <row r="452" spans="1:8">
      <c r="A452" s="58" t="s">
        <v>415</v>
      </c>
      <c r="B452" s="59">
        <f>B453</f>
        <v>2</v>
      </c>
      <c r="C452" s="59">
        <f>C453</f>
        <v>0</v>
      </c>
      <c r="D452" s="59">
        <f>D453</f>
        <v>0.45</v>
      </c>
      <c r="E452" s="38" t="str">
        <f t="shared" si="18"/>
        <v/>
      </c>
      <c r="F452" s="59">
        <f>F453</f>
        <v>0</v>
      </c>
      <c r="G452" s="39" t="str">
        <f t="shared" si="20"/>
        <v/>
      </c>
      <c r="H452" s="40">
        <f t="shared" si="19"/>
        <v>0.45</v>
      </c>
    </row>
    <row r="453" spans="1:8">
      <c r="A453" s="60" t="s">
        <v>416</v>
      </c>
      <c r="B453" s="61">
        <v>2</v>
      </c>
      <c r="C453" s="61"/>
      <c r="D453" s="61">
        <v>0.45</v>
      </c>
      <c r="E453" s="45" t="str">
        <f t="shared" si="18"/>
        <v/>
      </c>
      <c r="F453" s="61"/>
      <c r="G453" s="63" t="str">
        <f t="shared" si="20"/>
        <v/>
      </c>
      <c r="H453" s="47">
        <f t="shared" si="19"/>
        <v>0.45</v>
      </c>
    </row>
    <row r="454" spans="1:8">
      <c r="A454" s="58" t="s">
        <v>417</v>
      </c>
      <c r="B454" s="59">
        <f>SUM(B455,B460,B469,B475,B481,B486,B491,B498,B502,B505)</f>
        <v>0</v>
      </c>
      <c r="C454" s="59">
        <f>SUM(C455,C460,C469,C475,C481,C486,C491,C498,C502,C505)</f>
        <v>0</v>
      </c>
      <c r="D454" s="59">
        <f>SUM(D455,D460,D469,D475,D481,D486,D491,D498,D502,D505)</f>
        <v>0</v>
      </c>
      <c r="E454" s="38" t="str">
        <f t="shared" ref="E454:E517" si="21">IFERROR(D454/C454*100,"")</f>
        <v/>
      </c>
      <c r="F454" s="59">
        <f>SUM(F455,F460,F469,F475,F481,F486,F491,F498,F502,F505)</f>
        <v>0</v>
      </c>
      <c r="G454" s="39" t="str">
        <f t="shared" si="20"/>
        <v/>
      </c>
      <c r="H454" s="40">
        <f t="shared" ref="H454:H517" si="22">D454-F454</f>
        <v>0</v>
      </c>
    </row>
    <row r="455" spans="1:8">
      <c r="A455" s="58" t="s">
        <v>418</v>
      </c>
      <c r="B455" s="59">
        <f>SUM(B456:B459)</f>
        <v>0</v>
      </c>
      <c r="C455" s="59">
        <f>SUM(C456:C459)</f>
        <v>0</v>
      </c>
      <c r="D455" s="59">
        <f>SUM(D456:D459)</f>
        <v>0</v>
      </c>
      <c r="E455" s="38" t="str">
        <f t="shared" si="21"/>
        <v/>
      </c>
      <c r="F455" s="59">
        <f>SUM(F456:F459)</f>
        <v>0</v>
      </c>
      <c r="G455" s="39" t="str">
        <f t="shared" ref="G455:G518" si="23">IFERROR(H455/F455*100,"")</f>
        <v/>
      </c>
      <c r="H455" s="40">
        <f t="shared" si="22"/>
        <v>0</v>
      </c>
    </row>
    <row r="456" spans="1:8" hidden="1">
      <c r="A456" s="60" t="s">
        <v>171</v>
      </c>
      <c r="B456" s="61"/>
      <c r="C456" s="61"/>
      <c r="D456" s="61"/>
      <c r="E456" s="45" t="str">
        <f t="shared" si="21"/>
        <v/>
      </c>
      <c r="F456" s="61"/>
      <c r="G456" s="63" t="str">
        <f t="shared" si="23"/>
        <v/>
      </c>
      <c r="H456" s="47">
        <f t="shared" si="22"/>
        <v>0</v>
      </c>
    </row>
    <row r="457" spans="1:8" hidden="1">
      <c r="A457" s="60" t="s">
        <v>172</v>
      </c>
      <c r="B457" s="61"/>
      <c r="C457" s="61"/>
      <c r="D457" s="61"/>
      <c r="E457" s="45" t="str">
        <f t="shared" si="21"/>
        <v/>
      </c>
      <c r="F457" s="61"/>
      <c r="G457" s="63" t="str">
        <f t="shared" si="23"/>
        <v/>
      </c>
      <c r="H457" s="47">
        <f t="shared" si="22"/>
        <v>0</v>
      </c>
    </row>
    <row r="458" spans="1:8" hidden="1">
      <c r="A458" s="60" t="s">
        <v>173</v>
      </c>
      <c r="B458" s="61"/>
      <c r="C458" s="61"/>
      <c r="D458" s="61"/>
      <c r="E458" s="45" t="str">
        <f t="shared" si="21"/>
        <v/>
      </c>
      <c r="F458" s="61"/>
      <c r="G458" s="63" t="str">
        <f t="shared" si="23"/>
        <v/>
      </c>
      <c r="H458" s="47">
        <f t="shared" si="22"/>
        <v>0</v>
      </c>
    </row>
    <row r="459" spans="1:8" hidden="1">
      <c r="A459" s="60" t="s">
        <v>419</v>
      </c>
      <c r="B459" s="61"/>
      <c r="C459" s="61"/>
      <c r="D459" s="61"/>
      <c r="E459" s="45" t="str">
        <f t="shared" si="21"/>
        <v/>
      </c>
      <c r="F459" s="61"/>
      <c r="G459" s="63" t="str">
        <f t="shared" si="23"/>
        <v/>
      </c>
      <c r="H459" s="47">
        <f t="shared" si="22"/>
        <v>0</v>
      </c>
    </row>
    <row r="460" spans="1:8" hidden="1">
      <c r="A460" s="58" t="s">
        <v>420</v>
      </c>
      <c r="B460" s="59">
        <f>SUM(B461:B468)</f>
        <v>0</v>
      </c>
      <c r="C460" s="59">
        <f>SUM(C461:C468)</f>
        <v>0</v>
      </c>
      <c r="D460" s="59">
        <f>SUM(D461:D468)</f>
        <v>0</v>
      </c>
      <c r="E460" s="45" t="str">
        <f t="shared" si="21"/>
        <v/>
      </c>
      <c r="F460" s="61">
        <f>SUM(F461:F468)</f>
        <v>0</v>
      </c>
      <c r="G460" s="63" t="str">
        <f t="shared" si="23"/>
        <v/>
      </c>
      <c r="H460" s="47">
        <f t="shared" si="22"/>
        <v>0</v>
      </c>
    </row>
    <row r="461" spans="1:8" hidden="1">
      <c r="A461" s="60" t="s">
        <v>421</v>
      </c>
      <c r="B461" s="61"/>
      <c r="C461" s="61"/>
      <c r="D461" s="61"/>
      <c r="E461" s="45" t="str">
        <f t="shared" si="21"/>
        <v/>
      </c>
      <c r="F461" s="61"/>
      <c r="G461" s="63" t="str">
        <f t="shared" si="23"/>
        <v/>
      </c>
      <c r="H461" s="47">
        <f t="shared" si="22"/>
        <v>0</v>
      </c>
    </row>
    <row r="462" spans="1:8" hidden="1">
      <c r="A462" s="60" t="s">
        <v>422</v>
      </c>
      <c r="B462" s="61"/>
      <c r="C462" s="61"/>
      <c r="D462" s="61"/>
      <c r="E462" s="45" t="str">
        <f t="shared" si="21"/>
        <v/>
      </c>
      <c r="F462" s="61"/>
      <c r="G462" s="63" t="str">
        <f t="shared" si="23"/>
        <v/>
      </c>
      <c r="H462" s="47">
        <f t="shared" si="22"/>
        <v>0</v>
      </c>
    </row>
    <row r="463" spans="1:8" hidden="1">
      <c r="A463" s="60" t="s">
        <v>423</v>
      </c>
      <c r="B463" s="61"/>
      <c r="C463" s="61"/>
      <c r="D463" s="61"/>
      <c r="E463" s="45" t="str">
        <f t="shared" si="21"/>
        <v/>
      </c>
      <c r="F463" s="61"/>
      <c r="G463" s="63" t="str">
        <f t="shared" si="23"/>
        <v/>
      </c>
      <c r="H463" s="47">
        <f t="shared" si="22"/>
        <v>0</v>
      </c>
    </row>
    <row r="464" spans="1:8" hidden="1">
      <c r="A464" s="60" t="s">
        <v>424</v>
      </c>
      <c r="B464" s="61"/>
      <c r="C464" s="61"/>
      <c r="D464" s="61"/>
      <c r="E464" s="45" t="str">
        <f t="shared" si="21"/>
        <v/>
      </c>
      <c r="F464" s="61"/>
      <c r="G464" s="63" t="str">
        <f t="shared" si="23"/>
        <v/>
      </c>
      <c r="H464" s="47">
        <f t="shared" si="22"/>
        <v>0</v>
      </c>
    </row>
    <row r="465" spans="1:8" hidden="1">
      <c r="A465" s="60" t="s">
        <v>425</v>
      </c>
      <c r="B465" s="61"/>
      <c r="C465" s="61"/>
      <c r="D465" s="61"/>
      <c r="E465" s="45" t="str">
        <f t="shared" si="21"/>
        <v/>
      </c>
      <c r="F465" s="61"/>
      <c r="G465" s="63" t="str">
        <f t="shared" si="23"/>
        <v/>
      </c>
      <c r="H465" s="47">
        <f t="shared" si="22"/>
        <v>0</v>
      </c>
    </row>
    <row r="466" spans="1:8" hidden="1">
      <c r="A466" s="60" t="s">
        <v>426</v>
      </c>
      <c r="B466" s="61"/>
      <c r="C466" s="61"/>
      <c r="D466" s="61"/>
      <c r="E466" s="45" t="str">
        <f t="shared" si="21"/>
        <v/>
      </c>
      <c r="F466" s="61"/>
      <c r="G466" s="63" t="str">
        <f t="shared" si="23"/>
        <v/>
      </c>
      <c r="H466" s="47">
        <f t="shared" si="22"/>
        <v>0</v>
      </c>
    </row>
    <row r="467" spans="1:8" hidden="1">
      <c r="A467" s="60" t="s">
        <v>427</v>
      </c>
      <c r="B467" s="61"/>
      <c r="C467" s="61"/>
      <c r="D467" s="61"/>
      <c r="E467" s="45" t="str">
        <f t="shared" si="21"/>
        <v/>
      </c>
      <c r="F467" s="61"/>
      <c r="G467" s="63" t="str">
        <f t="shared" si="23"/>
        <v/>
      </c>
      <c r="H467" s="47">
        <f t="shared" si="22"/>
        <v>0</v>
      </c>
    </row>
    <row r="468" spans="1:8" hidden="1">
      <c r="A468" s="60" t="s">
        <v>428</v>
      </c>
      <c r="B468" s="61"/>
      <c r="C468" s="61"/>
      <c r="D468" s="61"/>
      <c r="E468" s="45" t="str">
        <f t="shared" si="21"/>
        <v/>
      </c>
      <c r="F468" s="61"/>
      <c r="G468" s="63" t="str">
        <f t="shared" si="23"/>
        <v/>
      </c>
      <c r="H468" s="47">
        <f t="shared" si="22"/>
        <v>0</v>
      </c>
    </row>
    <row r="469" spans="1:8" hidden="1">
      <c r="A469" s="58" t="s">
        <v>429</v>
      </c>
      <c r="B469" s="61">
        <f>SUM(B470:B474)</f>
        <v>0</v>
      </c>
      <c r="C469" s="61">
        <f>SUM(C470:C474)</f>
        <v>0</v>
      </c>
      <c r="D469" s="61">
        <f>SUM(D470:D474)</f>
        <v>0</v>
      </c>
      <c r="E469" s="45" t="str">
        <f t="shared" si="21"/>
        <v/>
      </c>
      <c r="F469" s="61">
        <f>SUM(F470:F474)</f>
        <v>0</v>
      </c>
      <c r="G469" s="63" t="str">
        <f t="shared" si="23"/>
        <v/>
      </c>
      <c r="H469" s="47">
        <f t="shared" si="22"/>
        <v>0</v>
      </c>
    </row>
    <row r="470" spans="1:8" hidden="1">
      <c r="A470" s="60" t="s">
        <v>421</v>
      </c>
      <c r="B470" s="61"/>
      <c r="C470" s="61"/>
      <c r="D470" s="61"/>
      <c r="E470" s="45" t="str">
        <f t="shared" si="21"/>
        <v/>
      </c>
      <c r="F470" s="61"/>
      <c r="G470" s="63" t="str">
        <f t="shared" si="23"/>
        <v/>
      </c>
      <c r="H470" s="47">
        <f t="shared" si="22"/>
        <v>0</v>
      </c>
    </row>
    <row r="471" spans="1:8" hidden="1">
      <c r="A471" s="60" t="s">
        <v>430</v>
      </c>
      <c r="B471" s="61"/>
      <c r="C471" s="61"/>
      <c r="D471" s="61"/>
      <c r="E471" s="45" t="str">
        <f t="shared" si="21"/>
        <v/>
      </c>
      <c r="F471" s="61"/>
      <c r="G471" s="63" t="str">
        <f t="shared" si="23"/>
        <v/>
      </c>
      <c r="H471" s="47">
        <f t="shared" si="22"/>
        <v>0</v>
      </c>
    </row>
    <row r="472" spans="1:8" hidden="1">
      <c r="A472" s="60" t="s">
        <v>431</v>
      </c>
      <c r="B472" s="61"/>
      <c r="C472" s="61"/>
      <c r="D472" s="61"/>
      <c r="E472" s="45" t="str">
        <f t="shared" si="21"/>
        <v/>
      </c>
      <c r="F472" s="61"/>
      <c r="G472" s="63" t="str">
        <f t="shared" si="23"/>
        <v/>
      </c>
      <c r="H472" s="47">
        <f t="shared" si="22"/>
        <v>0</v>
      </c>
    </row>
    <row r="473" spans="1:8" hidden="1">
      <c r="A473" s="60" t="s">
        <v>432</v>
      </c>
      <c r="B473" s="61"/>
      <c r="C473" s="61"/>
      <c r="D473" s="61"/>
      <c r="E473" s="45" t="str">
        <f t="shared" si="21"/>
        <v/>
      </c>
      <c r="F473" s="61"/>
      <c r="G473" s="63" t="str">
        <f t="shared" si="23"/>
        <v/>
      </c>
      <c r="H473" s="47">
        <f t="shared" si="22"/>
        <v>0</v>
      </c>
    </row>
    <row r="474" spans="1:8" hidden="1">
      <c r="A474" s="60" t="s">
        <v>433</v>
      </c>
      <c r="B474" s="61"/>
      <c r="C474" s="61"/>
      <c r="D474" s="61"/>
      <c r="E474" s="45" t="str">
        <f t="shared" si="21"/>
        <v/>
      </c>
      <c r="F474" s="61"/>
      <c r="G474" s="63" t="str">
        <f t="shared" si="23"/>
        <v/>
      </c>
      <c r="H474" s="47">
        <f t="shared" si="22"/>
        <v>0</v>
      </c>
    </row>
    <row r="475" spans="1:8">
      <c r="A475" s="58" t="s">
        <v>434</v>
      </c>
      <c r="B475" s="59">
        <f>SUM(B476:B480)</f>
        <v>0</v>
      </c>
      <c r="C475" s="59">
        <f>SUM(C476:C480)</f>
        <v>0</v>
      </c>
      <c r="D475" s="59">
        <f>SUM(D476:D480)</f>
        <v>0</v>
      </c>
      <c r="E475" s="38" t="str">
        <f t="shared" si="21"/>
        <v/>
      </c>
      <c r="F475" s="59">
        <f>SUM(F476:F480)</f>
        <v>0</v>
      </c>
      <c r="G475" s="39" t="str">
        <f t="shared" si="23"/>
        <v/>
      </c>
      <c r="H475" s="40">
        <f t="shared" si="22"/>
        <v>0</v>
      </c>
    </row>
    <row r="476" spans="1:8" hidden="1">
      <c r="A476" s="60" t="s">
        <v>421</v>
      </c>
      <c r="B476" s="61">
        <v>0</v>
      </c>
      <c r="C476" s="61">
        <v>0</v>
      </c>
      <c r="D476" s="61"/>
      <c r="E476" s="45" t="str">
        <f t="shared" si="21"/>
        <v/>
      </c>
      <c r="F476" s="61"/>
      <c r="G476" s="63" t="str">
        <f t="shared" si="23"/>
        <v/>
      </c>
      <c r="H476" s="47">
        <f t="shared" si="22"/>
        <v>0</v>
      </c>
    </row>
    <row r="477" spans="1:8" hidden="1">
      <c r="A477" s="60" t="s">
        <v>435</v>
      </c>
      <c r="B477" s="61"/>
      <c r="C477" s="61"/>
      <c r="D477" s="61"/>
      <c r="E477" s="45" t="str">
        <f t="shared" si="21"/>
        <v/>
      </c>
      <c r="F477" s="61"/>
      <c r="G477" s="63" t="str">
        <f t="shared" si="23"/>
        <v/>
      </c>
      <c r="H477" s="47">
        <f t="shared" si="22"/>
        <v>0</v>
      </c>
    </row>
    <row r="478" spans="1:8" hidden="1">
      <c r="A478" s="60" t="s">
        <v>436</v>
      </c>
      <c r="B478" s="61"/>
      <c r="C478" s="61"/>
      <c r="D478" s="61"/>
      <c r="E478" s="45" t="str">
        <f t="shared" si="21"/>
        <v/>
      </c>
      <c r="F478" s="61"/>
      <c r="G478" s="63" t="str">
        <f t="shared" si="23"/>
        <v/>
      </c>
      <c r="H478" s="47">
        <f t="shared" si="22"/>
        <v>0</v>
      </c>
    </row>
    <row r="479" spans="1:8" hidden="1">
      <c r="A479" s="60" t="s">
        <v>437</v>
      </c>
      <c r="B479" s="61"/>
      <c r="C479" s="61"/>
      <c r="D479" s="61"/>
      <c r="E479" s="45" t="str">
        <f t="shared" si="21"/>
        <v/>
      </c>
      <c r="F479" s="61"/>
      <c r="G479" s="63" t="str">
        <f t="shared" si="23"/>
        <v/>
      </c>
      <c r="H479" s="47">
        <f t="shared" si="22"/>
        <v>0</v>
      </c>
    </row>
    <row r="480" spans="1:8" hidden="1">
      <c r="A480" s="60" t="s">
        <v>438</v>
      </c>
      <c r="B480" s="61"/>
      <c r="C480" s="61"/>
      <c r="D480" s="61"/>
      <c r="E480" s="45" t="str">
        <f t="shared" si="21"/>
        <v/>
      </c>
      <c r="F480" s="61"/>
      <c r="G480" s="63" t="str">
        <f t="shared" si="23"/>
        <v/>
      </c>
      <c r="H480" s="47">
        <f t="shared" si="22"/>
        <v>0</v>
      </c>
    </row>
    <row r="481" spans="1:8">
      <c r="A481" s="58" t="s">
        <v>439</v>
      </c>
      <c r="B481" s="59">
        <f>SUM(B482:B485)</f>
        <v>0</v>
      </c>
      <c r="C481" s="59">
        <f>SUM(C482:C485)</f>
        <v>0</v>
      </c>
      <c r="D481" s="59">
        <f>SUM(D482:D485)</f>
        <v>0</v>
      </c>
      <c r="E481" s="45" t="str">
        <f t="shared" si="21"/>
        <v/>
      </c>
      <c r="F481" s="61">
        <f>SUM(F482:F485)</f>
        <v>0</v>
      </c>
      <c r="G481" s="63" t="str">
        <f t="shared" si="23"/>
        <v/>
      </c>
      <c r="H481" s="47">
        <f t="shared" si="22"/>
        <v>0</v>
      </c>
    </row>
    <row r="482" spans="1:8" hidden="1">
      <c r="A482" s="60" t="s">
        <v>421</v>
      </c>
      <c r="B482" s="61"/>
      <c r="C482" s="61"/>
      <c r="D482" s="61"/>
      <c r="E482" s="45" t="str">
        <f t="shared" si="21"/>
        <v/>
      </c>
      <c r="F482" s="61"/>
      <c r="G482" s="63" t="str">
        <f t="shared" si="23"/>
        <v/>
      </c>
      <c r="H482" s="47">
        <f t="shared" si="22"/>
        <v>0</v>
      </c>
    </row>
    <row r="483" spans="1:8" hidden="1">
      <c r="A483" s="60" t="s">
        <v>440</v>
      </c>
      <c r="B483" s="61"/>
      <c r="C483" s="61"/>
      <c r="D483" s="61"/>
      <c r="E483" s="45" t="str">
        <f t="shared" si="21"/>
        <v/>
      </c>
      <c r="F483" s="61"/>
      <c r="G483" s="63" t="str">
        <f t="shared" si="23"/>
        <v/>
      </c>
      <c r="H483" s="47">
        <f t="shared" si="22"/>
        <v>0</v>
      </c>
    </row>
    <row r="484" spans="1:8" hidden="1">
      <c r="A484" s="60" t="s">
        <v>441</v>
      </c>
      <c r="B484" s="61"/>
      <c r="C484" s="61"/>
      <c r="D484" s="61"/>
      <c r="E484" s="45" t="str">
        <f t="shared" si="21"/>
        <v/>
      </c>
      <c r="F484" s="61"/>
      <c r="G484" s="63" t="str">
        <f t="shared" si="23"/>
        <v/>
      </c>
      <c r="H484" s="47">
        <f t="shared" si="22"/>
        <v>0</v>
      </c>
    </row>
    <row r="485" spans="1:8" hidden="1">
      <c r="A485" s="60" t="s">
        <v>442</v>
      </c>
      <c r="B485" s="61"/>
      <c r="C485" s="61"/>
      <c r="D485" s="61"/>
      <c r="E485" s="45" t="str">
        <f t="shared" si="21"/>
        <v/>
      </c>
      <c r="F485" s="61"/>
      <c r="G485" s="63" t="str">
        <f t="shared" si="23"/>
        <v/>
      </c>
      <c r="H485" s="47">
        <f t="shared" si="22"/>
        <v>0</v>
      </c>
    </row>
    <row r="486" spans="1:8">
      <c r="A486" s="58" t="s">
        <v>443</v>
      </c>
      <c r="B486" s="59">
        <f>SUM(B487:B490)</f>
        <v>0</v>
      </c>
      <c r="C486" s="59">
        <f>SUM(C487:C490)</f>
        <v>0</v>
      </c>
      <c r="D486" s="59">
        <f>SUM(D487:D490)</f>
        <v>0</v>
      </c>
      <c r="E486" s="45" t="str">
        <f t="shared" si="21"/>
        <v/>
      </c>
      <c r="F486" s="61">
        <f>SUM(F487:F490)</f>
        <v>0</v>
      </c>
      <c r="G486" s="63" t="str">
        <f t="shared" si="23"/>
        <v/>
      </c>
      <c r="H486" s="47">
        <f t="shared" si="22"/>
        <v>0</v>
      </c>
    </row>
    <row r="487" spans="1:8" hidden="1">
      <c r="A487" s="60" t="s">
        <v>444</v>
      </c>
      <c r="B487" s="61"/>
      <c r="C487" s="61"/>
      <c r="D487" s="61"/>
      <c r="E487" s="45" t="str">
        <f t="shared" si="21"/>
        <v/>
      </c>
      <c r="F487" s="61"/>
      <c r="G487" s="63" t="str">
        <f t="shared" si="23"/>
        <v/>
      </c>
      <c r="H487" s="47">
        <f t="shared" si="22"/>
        <v>0</v>
      </c>
    </row>
    <row r="488" spans="1:8" hidden="1">
      <c r="A488" s="60" t="s">
        <v>445</v>
      </c>
      <c r="B488" s="61"/>
      <c r="C488" s="61"/>
      <c r="D488" s="61"/>
      <c r="E488" s="45" t="str">
        <f t="shared" si="21"/>
        <v/>
      </c>
      <c r="F488" s="61"/>
      <c r="G488" s="63" t="str">
        <f t="shared" si="23"/>
        <v/>
      </c>
      <c r="H488" s="47">
        <f t="shared" si="22"/>
        <v>0</v>
      </c>
    </row>
    <row r="489" spans="1:8" hidden="1">
      <c r="A489" s="60" t="s">
        <v>446</v>
      </c>
      <c r="B489" s="61"/>
      <c r="C489" s="61"/>
      <c r="D489" s="61"/>
      <c r="E489" s="45" t="str">
        <f t="shared" si="21"/>
        <v/>
      </c>
      <c r="F489" s="61"/>
      <c r="G489" s="63" t="str">
        <f t="shared" si="23"/>
        <v/>
      </c>
      <c r="H489" s="47">
        <f t="shared" si="22"/>
        <v>0</v>
      </c>
    </row>
    <row r="490" spans="1:8" hidden="1">
      <c r="A490" s="60" t="s">
        <v>447</v>
      </c>
      <c r="B490" s="61"/>
      <c r="C490" s="61"/>
      <c r="D490" s="61"/>
      <c r="E490" s="45" t="str">
        <f t="shared" si="21"/>
        <v/>
      </c>
      <c r="F490" s="61"/>
      <c r="G490" s="63" t="str">
        <f t="shared" si="23"/>
        <v/>
      </c>
      <c r="H490" s="47">
        <f t="shared" si="22"/>
        <v>0</v>
      </c>
    </row>
    <row r="491" spans="1:8">
      <c r="A491" s="58" t="s">
        <v>448</v>
      </c>
      <c r="B491" s="59">
        <f>SUM(B492:B497)</f>
        <v>0</v>
      </c>
      <c r="C491" s="59">
        <f>SUM(C492:C497)</f>
        <v>0</v>
      </c>
      <c r="D491" s="59">
        <f>SUM(D492:D497)</f>
        <v>0</v>
      </c>
      <c r="E491" s="38" t="str">
        <f t="shared" si="21"/>
        <v/>
      </c>
      <c r="F491" s="59">
        <f>SUM(F492:F497)</f>
        <v>0</v>
      </c>
      <c r="G491" s="39" t="str">
        <f t="shared" si="23"/>
        <v/>
      </c>
      <c r="H491" s="40">
        <f t="shared" si="22"/>
        <v>0</v>
      </c>
    </row>
    <row r="492" spans="1:8" hidden="1">
      <c r="A492" s="60" t="s">
        <v>421</v>
      </c>
      <c r="B492" s="61"/>
      <c r="C492" s="61"/>
      <c r="D492" s="61"/>
      <c r="E492" s="45" t="str">
        <f t="shared" si="21"/>
        <v/>
      </c>
      <c r="F492" s="61"/>
      <c r="G492" s="63" t="str">
        <f t="shared" si="23"/>
        <v/>
      </c>
      <c r="H492" s="47">
        <f t="shared" si="22"/>
        <v>0</v>
      </c>
    </row>
    <row r="493" spans="1:8" hidden="1">
      <c r="A493" s="60" t="s">
        <v>449</v>
      </c>
      <c r="B493" s="61"/>
      <c r="C493" s="61"/>
      <c r="D493" s="61"/>
      <c r="E493" s="45" t="str">
        <f t="shared" si="21"/>
        <v/>
      </c>
      <c r="F493" s="61"/>
      <c r="G493" s="63" t="str">
        <f t="shared" si="23"/>
        <v/>
      </c>
      <c r="H493" s="47">
        <f t="shared" si="22"/>
        <v>0</v>
      </c>
    </row>
    <row r="494" spans="1:8" hidden="1">
      <c r="A494" s="60" t="s">
        <v>450</v>
      </c>
      <c r="B494" s="61"/>
      <c r="C494" s="61"/>
      <c r="D494" s="61"/>
      <c r="E494" s="45" t="str">
        <f t="shared" si="21"/>
        <v/>
      </c>
      <c r="F494" s="61"/>
      <c r="G494" s="63" t="str">
        <f t="shared" si="23"/>
        <v/>
      </c>
      <c r="H494" s="47">
        <f t="shared" si="22"/>
        <v>0</v>
      </c>
    </row>
    <row r="495" spans="1:8" hidden="1">
      <c r="A495" s="60" t="s">
        <v>451</v>
      </c>
      <c r="B495" s="61"/>
      <c r="C495" s="61"/>
      <c r="D495" s="61"/>
      <c r="E495" s="45" t="str">
        <f t="shared" si="21"/>
        <v/>
      </c>
      <c r="F495" s="61"/>
      <c r="G495" s="63" t="str">
        <f t="shared" si="23"/>
        <v/>
      </c>
      <c r="H495" s="47">
        <f t="shared" si="22"/>
        <v>0</v>
      </c>
    </row>
    <row r="496" spans="1:8" hidden="1">
      <c r="A496" s="60" t="s">
        <v>452</v>
      </c>
      <c r="B496" s="61"/>
      <c r="C496" s="61"/>
      <c r="D496" s="61"/>
      <c r="E496" s="45" t="str">
        <f t="shared" si="21"/>
        <v/>
      </c>
      <c r="F496" s="61"/>
      <c r="G496" s="63" t="str">
        <f t="shared" si="23"/>
        <v/>
      </c>
      <c r="H496" s="47">
        <f t="shared" si="22"/>
        <v>0</v>
      </c>
    </row>
    <row r="497" spans="1:8" hidden="1">
      <c r="A497" s="60" t="s">
        <v>453</v>
      </c>
      <c r="B497" s="61"/>
      <c r="C497" s="61"/>
      <c r="D497" s="61"/>
      <c r="E497" s="45" t="str">
        <f t="shared" si="21"/>
        <v/>
      </c>
      <c r="F497" s="61"/>
      <c r="G497" s="63" t="str">
        <f t="shared" si="23"/>
        <v/>
      </c>
      <c r="H497" s="47">
        <f t="shared" si="22"/>
        <v>0</v>
      </c>
    </row>
    <row r="498" spans="1:8" hidden="1">
      <c r="A498" s="58" t="s">
        <v>454</v>
      </c>
      <c r="B498" s="59">
        <f>SUM(B499:B501)</f>
        <v>0</v>
      </c>
      <c r="C498" s="59">
        <f>SUM(C499:C501)</f>
        <v>0</v>
      </c>
      <c r="D498" s="59">
        <f>SUM(D499:D501)</f>
        <v>0</v>
      </c>
      <c r="E498" s="45" t="str">
        <f t="shared" si="21"/>
        <v/>
      </c>
      <c r="F498" s="61">
        <f>SUM(F499:F501)</f>
        <v>0</v>
      </c>
      <c r="G498" s="63" t="str">
        <f t="shared" si="23"/>
        <v/>
      </c>
      <c r="H498" s="47">
        <f t="shared" si="22"/>
        <v>0</v>
      </c>
    </row>
    <row r="499" spans="1:8" hidden="1">
      <c r="A499" s="60" t="s">
        <v>455</v>
      </c>
      <c r="B499" s="61"/>
      <c r="C499" s="61"/>
      <c r="D499" s="61"/>
      <c r="E499" s="45" t="str">
        <f t="shared" si="21"/>
        <v/>
      </c>
      <c r="F499" s="61"/>
      <c r="G499" s="63" t="str">
        <f t="shared" si="23"/>
        <v/>
      </c>
      <c r="H499" s="47">
        <f t="shared" si="22"/>
        <v>0</v>
      </c>
    </row>
    <row r="500" spans="1:8" hidden="1">
      <c r="A500" s="60" t="s">
        <v>456</v>
      </c>
      <c r="B500" s="61"/>
      <c r="C500" s="61"/>
      <c r="D500" s="61"/>
      <c r="E500" s="45" t="str">
        <f t="shared" si="21"/>
        <v/>
      </c>
      <c r="F500" s="61"/>
      <c r="G500" s="63" t="str">
        <f t="shared" si="23"/>
        <v/>
      </c>
      <c r="H500" s="47">
        <f t="shared" si="22"/>
        <v>0</v>
      </c>
    </row>
    <row r="501" spans="1:8" hidden="1">
      <c r="A501" s="60" t="s">
        <v>457</v>
      </c>
      <c r="B501" s="61"/>
      <c r="C501" s="61"/>
      <c r="D501" s="61"/>
      <c r="E501" s="45" t="str">
        <f t="shared" si="21"/>
        <v/>
      </c>
      <c r="F501" s="61"/>
      <c r="G501" s="63" t="str">
        <f t="shared" si="23"/>
        <v/>
      </c>
      <c r="H501" s="47">
        <f t="shared" si="22"/>
        <v>0</v>
      </c>
    </row>
    <row r="502" spans="1:8" hidden="1">
      <c r="A502" s="58" t="s">
        <v>458</v>
      </c>
      <c r="B502" s="59">
        <f>SUM(B503:B504)</f>
        <v>0</v>
      </c>
      <c r="C502" s="59">
        <f>SUM(C503:C504)</f>
        <v>0</v>
      </c>
      <c r="D502" s="59">
        <f>SUM(D503:D504)</f>
        <v>0</v>
      </c>
      <c r="E502" s="45" t="str">
        <f t="shared" si="21"/>
        <v/>
      </c>
      <c r="F502" s="61">
        <f>SUM(F503:F504)</f>
        <v>0</v>
      </c>
      <c r="G502" s="63" t="str">
        <f t="shared" si="23"/>
        <v/>
      </c>
      <c r="H502" s="47">
        <f t="shared" si="22"/>
        <v>0</v>
      </c>
    </row>
    <row r="503" spans="1:8" hidden="1">
      <c r="A503" s="60" t="s">
        <v>459</v>
      </c>
      <c r="B503" s="61"/>
      <c r="C503" s="61"/>
      <c r="D503" s="61"/>
      <c r="E503" s="45" t="str">
        <f t="shared" si="21"/>
        <v/>
      </c>
      <c r="F503" s="61"/>
      <c r="G503" s="63" t="str">
        <f t="shared" si="23"/>
        <v/>
      </c>
      <c r="H503" s="47">
        <f t="shared" si="22"/>
        <v>0</v>
      </c>
    </row>
    <row r="504" spans="1:8" hidden="1">
      <c r="A504" s="60" t="s">
        <v>460</v>
      </c>
      <c r="B504" s="68"/>
      <c r="C504" s="68"/>
      <c r="D504" s="68"/>
      <c r="E504" s="45" t="str">
        <f t="shared" si="21"/>
        <v/>
      </c>
      <c r="F504" s="68"/>
      <c r="G504" s="63" t="str">
        <f t="shared" si="23"/>
        <v/>
      </c>
      <c r="H504" s="47">
        <f t="shared" si="22"/>
        <v>0</v>
      </c>
    </row>
    <row r="505" spans="1:8">
      <c r="A505" s="70" t="s">
        <v>461</v>
      </c>
      <c r="B505" s="71">
        <f>SUM(B506:B507)</f>
        <v>0</v>
      </c>
      <c r="C505" s="71">
        <f>SUM(C506:C507)</f>
        <v>0</v>
      </c>
      <c r="D505" s="71">
        <f>SUM(D506:D507)</f>
        <v>0</v>
      </c>
      <c r="E505" s="38" t="str">
        <f t="shared" si="21"/>
        <v/>
      </c>
      <c r="F505" s="71">
        <f>SUM(F506:F507)</f>
        <v>0</v>
      </c>
      <c r="G505" s="39" t="str">
        <f t="shared" si="23"/>
        <v/>
      </c>
      <c r="H505" s="40">
        <f t="shared" si="22"/>
        <v>0</v>
      </c>
    </row>
    <row r="506" spans="1:8" hidden="1">
      <c r="A506" s="72" t="s">
        <v>462</v>
      </c>
      <c r="B506" s="68">
        <v>0</v>
      </c>
      <c r="C506" s="68">
        <v>0</v>
      </c>
      <c r="D506" s="68"/>
      <c r="E506" s="45" t="str">
        <f t="shared" si="21"/>
        <v/>
      </c>
      <c r="F506" s="68"/>
      <c r="G506" s="63" t="str">
        <f t="shared" si="23"/>
        <v/>
      </c>
      <c r="H506" s="47">
        <f t="shared" si="22"/>
        <v>0</v>
      </c>
    </row>
    <row r="507" spans="1:8" hidden="1">
      <c r="A507" s="72" t="s">
        <v>463</v>
      </c>
      <c r="B507" s="61"/>
      <c r="C507" s="61"/>
      <c r="D507" s="61"/>
      <c r="E507" s="45" t="str">
        <f t="shared" si="21"/>
        <v/>
      </c>
      <c r="F507" s="61"/>
      <c r="G507" s="63" t="str">
        <f t="shared" si="23"/>
        <v/>
      </c>
      <c r="H507" s="47">
        <f t="shared" si="22"/>
        <v>0</v>
      </c>
    </row>
    <row r="508" spans="1:8">
      <c r="A508" s="73" t="s">
        <v>464</v>
      </c>
      <c r="B508" s="59">
        <f>SUM(B509,B523,B531,B542,B553)</f>
        <v>25</v>
      </c>
      <c r="C508" s="59">
        <f>SUM(C509,C523,C531,C542,C553)</f>
        <v>31</v>
      </c>
      <c r="D508" s="59">
        <f>SUM(D509,D523,D531,D542,D553)</f>
        <v>30.165099999999999</v>
      </c>
      <c r="E508" s="38">
        <f t="shared" si="21"/>
        <v>97.306774193548378</v>
      </c>
      <c r="F508" s="59">
        <f>SUM(F509,F523,F531,F542,F553)</f>
        <v>29.274899999999999</v>
      </c>
      <c r="G508" s="39">
        <f t="shared" si="23"/>
        <v>3.0408301992491866</v>
      </c>
      <c r="H508" s="40">
        <f t="shared" si="22"/>
        <v>0.8902000000000001</v>
      </c>
    </row>
    <row r="509" spans="1:8">
      <c r="A509" s="73" t="s">
        <v>465</v>
      </c>
      <c r="B509" s="59">
        <f>SUM(B510:B522)</f>
        <v>25</v>
      </c>
      <c r="C509" s="59">
        <f>SUM(C510:C522)</f>
        <v>30</v>
      </c>
      <c r="D509" s="59">
        <f>SUM(D510:D522)</f>
        <v>29.165099999999999</v>
      </c>
      <c r="E509" s="38">
        <f t="shared" si="21"/>
        <v>97.216999999999999</v>
      </c>
      <c r="F509" s="59">
        <f>SUM(F510:F522)</f>
        <v>29.274899999999999</v>
      </c>
      <c r="G509" s="39">
        <f t="shared" si="23"/>
        <v>-0.37506532900197748</v>
      </c>
      <c r="H509" s="40">
        <f t="shared" si="22"/>
        <v>-0.1097999999999999</v>
      </c>
    </row>
    <row r="510" spans="1:8" hidden="1">
      <c r="A510" s="72" t="s">
        <v>171</v>
      </c>
      <c r="B510" s="61"/>
      <c r="C510" s="61"/>
      <c r="D510" s="61"/>
      <c r="E510" s="45" t="str">
        <f t="shared" si="21"/>
        <v/>
      </c>
      <c r="F510" s="61"/>
      <c r="G510" s="63" t="str">
        <f t="shared" si="23"/>
        <v/>
      </c>
      <c r="H510" s="47">
        <f t="shared" si="22"/>
        <v>0</v>
      </c>
    </row>
    <row r="511" spans="1:8" hidden="1">
      <c r="A511" s="72" t="s">
        <v>172</v>
      </c>
      <c r="B511" s="69"/>
      <c r="C511" s="69"/>
      <c r="D511" s="69"/>
      <c r="E511" s="45" t="str">
        <f t="shared" si="21"/>
        <v/>
      </c>
      <c r="F511" s="69"/>
      <c r="G511" s="63" t="str">
        <f t="shared" si="23"/>
        <v/>
      </c>
      <c r="H511" s="47">
        <f t="shared" si="22"/>
        <v>0</v>
      </c>
    </row>
    <row r="512" spans="1:8">
      <c r="A512" s="72" t="s">
        <v>173</v>
      </c>
      <c r="B512" s="61">
        <v>25</v>
      </c>
      <c r="C512" s="61">
        <v>27</v>
      </c>
      <c r="D512" s="61">
        <v>26.165099999999999</v>
      </c>
      <c r="E512" s="45">
        <f t="shared" si="21"/>
        <v>96.907777777777767</v>
      </c>
      <c r="F512" s="61">
        <v>28.274899999999999</v>
      </c>
      <c r="G512" s="63">
        <f t="shared" si="23"/>
        <v>-7.4617416860890753</v>
      </c>
      <c r="H512" s="47">
        <f t="shared" si="22"/>
        <v>-2.1097999999999999</v>
      </c>
    </row>
    <row r="513" spans="1:8" hidden="1">
      <c r="A513" s="72" t="s">
        <v>466</v>
      </c>
      <c r="B513" s="61"/>
      <c r="C513" s="61"/>
      <c r="D513" s="61"/>
      <c r="E513" s="45" t="str">
        <f t="shared" si="21"/>
        <v/>
      </c>
      <c r="F513" s="61"/>
      <c r="G513" s="63" t="str">
        <f t="shared" si="23"/>
        <v/>
      </c>
      <c r="H513" s="47">
        <f t="shared" si="22"/>
        <v>0</v>
      </c>
    </row>
    <row r="514" spans="1:8" hidden="1">
      <c r="A514" s="72" t="s">
        <v>467</v>
      </c>
      <c r="B514" s="61"/>
      <c r="C514" s="61"/>
      <c r="D514" s="61"/>
      <c r="E514" s="45" t="str">
        <f t="shared" si="21"/>
        <v/>
      </c>
      <c r="F514" s="61"/>
      <c r="G514" s="63" t="str">
        <f t="shared" si="23"/>
        <v/>
      </c>
      <c r="H514" s="47">
        <f t="shared" si="22"/>
        <v>0</v>
      </c>
    </row>
    <row r="515" spans="1:8" hidden="1">
      <c r="A515" s="72" t="s">
        <v>468</v>
      </c>
      <c r="B515" s="61"/>
      <c r="C515" s="61"/>
      <c r="D515" s="61"/>
      <c r="E515" s="45" t="str">
        <f t="shared" si="21"/>
        <v/>
      </c>
      <c r="F515" s="61"/>
      <c r="G515" s="63" t="str">
        <f t="shared" si="23"/>
        <v/>
      </c>
      <c r="H515" s="47">
        <f t="shared" si="22"/>
        <v>0</v>
      </c>
    </row>
    <row r="516" spans="1:8" hidden="1">
      <c r="A516" s="72" t="s">
        <v>469</v>
      </c>
      <c r="B516" s="61"/>
      <c r="C516" s="61"/>
      <c r="D516" s="61"/>
      <c r="E516" s="45" t="str">
        <f t="shared" si="21"/>
        <v/>
      </c>
      <c r="F516" s="61"/>
      <c r="G516" s="63" t="str">
        <f t="shared" si="23"/>
        <v/>
      </c>
      <c r="H516" s="47">
        <f t="shared" si="22"/>
        <v>0</v>
      </c>
    </row>
    <row r="517" spans="1:8" hidden="1">
      <c r="A517" s="72" t="s">
        <v>470</v>
      </c>
      <c r="B517" s="61"/>
      <c r="C517" s="61"/>
      <c r="D517" s="61"/>
      <c r="E517" s="45" t="str">
        <f t="shared" si="21"/>
        <v/>
      </c>
      <c r="F517" s="61"/>
      <c r="G517" s="63" t="str">
        <f t="shared" si="23"/>
        <v/>
      </c>
      <c r="H517" s="47">
        <f t="shared" si="22"/>
        <v>0</v>
      </c>
    </row>
    <row r="518" spans="1:8" hidden="1">
      <c r="A518" s="72" t="s">
        <v>471</v>
      </c>
      <c r="B518" s="61"/>
      <c r="C518" s="61"/>
      <c r="D518" s="61"/>
      <c r="E518" s="45" t="str">
        <f t="shared" ref="E518:E581" si="24">IFERROR(D518/C518*100,"")</f>
        <v/>
      </c>
      <c r="F518" s="61"/>
      <c r="G518" s="63" t="str">
        <f t="shared" si="23"/>
        <v/>
      </c>
      <c r="H518" s="47">
        <f t="shared" ref="H518:H581" si="25">D518-F518</f>
        <v>0</v>
      </c>
    </row>
    <row r="519" spans="1:8" hidden="1">
      <c r="A519" s="72" t="s">
        <v>472</v>
      </c>
      <c r="B519" s="61"/>
      <c r="C519" s="61"/>
      <c r="D519" s="61"/>
      <c r="E519" s="45" t="str">
        <f t="shared" si="24"/>
        <v/>
      </c>
      <c r="F519" s="61"/>
      <c r="G519" s="63" t="str">
        <f t="shared" ref="G519:G582" si="26">IFERROR(H519/F519*100,"")</f>
        <v/>
      </c>
      <c r="H519" s="47">
        <f t="shared" si="25"/>
        <v>0</v>
      </c>
    </row>
    <row r="520" spans="1:8" hidden="1">
      <c r="A520" s="72" t="s">
        <v>473</v>
      </c>
      <c r="B520" s="61"/>
      <c r="C520" s="61"/>
      <c r="D520" s="61"/>
      <c r="E520" s="45" t="str">
        <f t="shared" si="24"/>
        <v/>
      </c>
      <c r="F520" s="61"/>
      <c r="G520" s="63" t="str">
        <f t="shared" si="26"/>
        <v/>
      </c>
      <c r="H520" s="47">
        <f t="shared" si="25"/>
        <v>0</v>
      </c>
    </row>
    <row r="521" spans="1:8" hidden="1">
      <c r="A521" s="72" t="s">
        <v>474</v>
      </c>
      <c r="B521" s="61"/>
      <c r="C521" s="61"/>
      <c r="D521" s="61"/>
      <c r="E521" s="45" t="str">
        <f t="shared" si="24"/>
        <v/>
      </c>
      <c r="F521" s="61"/>
      <c r="G521" s="63" t="str">
        <f t="shared" si="26"/>
        <v/>
      </c>
      <c r="H521" s="47">
        <f t="shared" si="25"/>
        <v>0</v>
      </c>
    </row>
    <row r="522" spans="1:8">
      <c r="A522" s="72" t="s">
        <v>475</v>
      </c>
      <c r="B522" s="61"/>
      <c r="C522" s="61">
        <v>3</v>
      </c>
      <c r="D522" s="61">
        <v>3</v>
      </c>
      <c r="E522" s="45">
        <f t="shared" si="24"/>
        <v>100</v>
      </c>
      <c r="F522" s="61">
        <v>1</v>
      </c>
      <c r="G522" s="63">
        <f t="shared" si="26"/>
        <v>200</v>
      </c>
      <c r="H522" s="47">
        <f t="shared" si="25"/>
        <v>2</v>
      </c>
    </row>
    <row r="523" spans="1:8">
      <c r="A523" s="73" t="s">
        <v>476</v>
      </c>
      <c r="B523" s="59">
        <f>SUM(B524:B530)</f>
        <v>0</v>
      </c>
      <c r="C523" s="59">
        <f>SUM(C524:C530)</f>
        <v>0</v>
      </c>
      <c r="D523" s="59">
        <f>SUM(D524:D530)</f>
        <v>0</v>
      </c>
      <c r="E523" s="38" t="str">
        <f t="shared" si="24"/>
        <v/>
      </c>
      <c r="F523" s="59">
        <f>SUM(F524:F530)</f>
        <v>0</v>
      </c>
      <c r="G523" s="39" t="str">
        <f t="shared" si="26"/>
        <v/>
      </c>
      <c r="H523" s="40">
        <f t="shared" si="25"/>
        <v>0</v>
      </c>
    </row>
    <row r="524" spans="1:8" hidden="1">
      <c r="A524" s="72" t="s">
        <v>171</v>
      </c>
      <c r="B524" s="61">
        <v>0</v>
      </c>
      <c r="C524" s="61">
        <v>0</v>
      </c>
      <c r="D524" s="61"/>
      <c r="E524" s="45" t="str">
        <f t="shared" si="24"/>
        <v/>
      </c>
      <c r="F524" s="61"/>
      <c r="G524" s="63" t="str">
        <f t="shared" si="26"/>
        <v/>
      </c>
      <c r="H524" s="47">
        <f t="shared" si="25"/>
        <v>0</v>
      </c>
    </row>
    <row r="525" spans="1:8" hidden="1">
      <c r="A525" s="72" t="s">
        <v>172</v>
      </c>
      <c r="B525" s="61"/>
      <c r="C525" s="61"/>
      <c r="D525" s="61"/>
      <c r="E525" s="45" t="str">
        <f t="shared" si="24"/>
        <v/>
      </c>
      <c r="F525" s="61"/>
      <c r="G525" s="63" t="str">
        <f t="shared" si="26"/>
        <v/>
      </c>
      <c r="H525" s="47">
        <f t="shared" si="25"/>
        <v>0</v>
      </c>
    </row>
    <row r="526" spans="1:8" hidden="1">
      <c r="A526" s="72" t="s">
        <v>173</v>
      </c>
      <c r="B526" s="61"/>
      <c r="C526" s="61"/>
      <c r="D526" s="61"/>
      <c r="E526" s="45" t="str">
        <f t="shared" si="24"/>
        <v/>
      </c>
      <c r="F526" s="61"/>
      <c r="G526" s="63" t="str">
        <f t="shared" si="26"/>
        <v/>
      </c>
      <c r="H526" s="47">
        <f t="shared" si="25"/>
        <v>0</v>
      </c>
    </row>
    <row r="527" spans="1:8" hidden="1">
      <c r="A527" s="72" t="s">
        <v>477</v>
      </c>
      <c r="B527" s="61"/>
      <c r="C527" s="61"/>
      <c r="D527" s="61"/>
      <c r="E527" s="45" t="str">
        <f t="shared" si="24"/>
        <v/>
      </c>
      <c r="F527" s="61"/>
      <c r="G527" s="63" t="str">
        <f t="shared" si="26"/>
        <v/>
      </c>
      <c r="H527" s="47">
        <f t="shared" si="25"/>
        <v>0</v>
      </c>
    </row>
    <row r="528" spans="1:8" hidden="1">
      <c r="A528" s="72" t="s">
        <v>478</v>
      </c>
      <c r="B528" s="61"/>
      <c r="C528" s="61"/>
      <c r="D528" s="61"/>
      <c r="E528" s="45" t="str">
        <f t="shared" si="24"/>
        <v/>
      </c>
      <c r="F528" s="61"/>
      <c r="G528" s="63" t="str">
        <f t="shared" si="26"/>
        <v/>
      </c>
      <c r="H528" s="47">
        <f t="shared" si="25"/>
        <v>0</v>
      </c>
    </row>
    <row r="529" spans="1:8" hidden="1">
      <c r="A529" s="72" t="s">
        <v>479</v>
      </c>
      <c r="B529" s="57"/>
      <c r="C529" s="57"/>
      <c r="D529" s="57"/>
      <c r="E529" s="45" t="str">
        <f t="shared" si="24"/>
        <v/>
      </c>
      <c r="F529" s="69"/>
      <c r="G529" s="63" t="str">
        <f t="shared" si="26"/>
        <v/>
      </c>
      <c r="H529" s="47">
        <f t="shared" si="25"/>
        <v>0</v>
      </c>
    </row>
    <row r="530" spans="1:8" hidden="1">
      <c r="A530" s="72" t="s">
        <v>480</v>
      </c>
      <c r="B530" s="69"/>
      <c r="C530" s="69"/>
      <c r="D530" s="69"/>
      <c r="E530" s="45" t="str">
        <f t="shared" si="24"/>
        <v/>
      </c>
      <c r="F530" s="69"/>
      <c r="G530" s="63" t="str">
        <f t="shared" si="26"/>
        <v/>
      </c>
      <c r="H530" s="47">
        <f t="shared" si="25"/>
        <v>0</v>
      </c>
    </row>
    <row r="531" spans="1:8">
      <c r="A531" s="73" t="s">
        <v>481</v>
      </c>
      <c r="B531" s="57">
        <f>SUM(B532:B541)</f>
        <v>0</v>
      </c>
      <c r="C531" s="57">
        <f>SUM(C532:C541)</f>
        <v>0</v>
      </c>
      <c r="D531" s="57">
        <f>SUM(D532:D541)</f>
        <v>0</v>
      </c>
      <c r="E531" s="38" t="str">
        <f t="shared" si="24"/>
        <v/>
      </c>
      <c r="F531" s="57">
        <f>SUM(F532:F541)</f>
        <v>0</v>
      </c>
      <c r="G531" s="39" t="str">
        <f t="shared" si="26"/>
        <v/>
      </c>
      <c r="H531" s="40">
        <f t="shared" si="25"/>
        <v>0</v>
      </c>
    </row>
    <row r="532" spans="1:8" hidden="1">
      <c r="A532" s="72" t="s">
        <v>171</v>
      </c>
      <c r="B532" s="61"/>
      <c r="C532" s="61"/>
      <c r="D532" s="61"/>
      <c r="E532" s="45" t="str">
        <f t="shared" si="24"/>
        <v/>
      </c>
      <c r="F532" s="61"/>
      <c r="G532" s="63" t="str">
        <f t="shared" si="26"/>
        <v/>
      </c>
      <c r="H532" s="47">
        <f t="shared" si="25"/>
        <v>0</v>
      </c>
    </row>
    <row r="533" spans="1:8" hidden="1">
      <c r="A533" s="72" t="s">
        <v>172</v>
      </c>
      <c r="B533" s="61"/>
      <c r="C533" s="61"/>
      <c r="D533" s="61"/>
      <c r="E533" s="45" t="str">
        <f t="shared" si="24"/>
        <v/>
      </c>
      <c r="F533" s="61"/>
      <c r="G533" s="63" t="str">
        <f t="shared" si="26"/>
        <v/>
      </c>
      <c r="H533" s="47">
        <f t="shared" si="25"/>
        <v>0</v>
      </c>
    </row>
    <row r="534" spans="1:8" hidden="1">
      <c r="A534" s="72" t="s">
        <v>173</v>
      </c>
      <c r="B534" s="61"/>
      <c r="C534" s="61"/>
      <c r="D534" s="61"/>
      <c r="E534" s="45" t="str">
        <f t="shared" si="24"/>
        <v/>
      </c>
      <c r="F534" s="61"/>
      <c r="G534" s="63" t="str">
        <f t="shared" si="26"/>
        <v/>
      </c>
      <c r="H534" s="47">
        <f t="shared" si="25"/>
        <v>0</v>
      </c>
    </row>
    <row r="535" spans="1:8" hidden="1">
      <c r="A535" s="72" t="s">
        <v>482</v>
      </c>
      <c r="B535" s="61"/>
      <c r="C535" s="61"/>
      <c r="D535" s="61"/>
      <c r="E535" s="45" t="str">
        <f t="shared" si="24"/>
        <v/>
      </c>
      <c r="F535" s="61"/>
      <c r="G535" s="63" t="str">
        <f t="shared" si="26"/>
        <v/>
      </c>
      <c r="H535" s="47">
        <f t="shared" si="25"/>
        <v>0</v>
      </c>
    </row>
    <row r="536" spans="1:8" hidden="1">
      <c r="A536" s="72" t="s">
        <v>483</v>
      </c>
      <c r="B536" s="61"/>
      <c r="C536" s="61"/>
      <c r="D536" s="61"/>
      <c r="E536" s="45" t="str">
        <f t="shared" si="24"/>
        <v/>
      </c>
      <c r="F536" s="61"/>
      <c r="G536" s="63" t="str">
        <f t="shared" si="26"/>
        <v/>
      </c>
      <c r="H536" s="47">
        <f t="shared" si="25"/>
        <v>0</v>
      </c>
    </row>
    <row r="537" spans="1:8" hidden="1">
      <c r="A537" s="72" t="s">
        <v>484</v>
      </c>
      <c r="B537" s="61"/>
      <c r="C537" s="61"/>
      <c r="D537" s="61"/>
      <c r="E537" s="45" t="str">
        <f t="shared" si="24"/>
        <v/>
      </c>
      <c r="F537" s="61"/>
      <c r="G537" s="63" t="str">
        <f t="shared" si="26"/>
        <v/>
      </c>
      <c r="H537" s="47">
        <f t="shared" si="25"/>
        <v>0</v>
      </c>
    </row>
    <row r="538" spans="1:8" hidden="1">
      <c r="A538" s="72" t="s">
        <v>485</v>
      </c>
      <c r="B538" s="61"/>
      <c r="C538" s="61"/>
      <c r="D538" s="61"/>
      <c r="E538" s="45" t="str">
        <f t="shared" si="24"/>
        <v/>
      </c>
      <c r="F538" s="61"/>
      <c r="G538" s="63" t="str">
        <f t="shared" si="26"/>
        <v/>
      </c>
      <c r="H538" s="47">
        <f t="shared" si="25"/>
        <v>0</v>
      </c>
    </row>
    <row r="539" spans="1:8" hidden="1">
      <c r="A539" s="72" t="s">
        <v>486</v>
      </c>
      <c r="B539" s="61"/>
      <c r="C539" s="61"/>
      <c r="D539" s="61"/>
      <c r="E539" s="45" t="str">
        <f t="shared" si="24"/>
        <v/>
      </c>
      <c r="F539" s="61"/>
      <c r="G539" s="63" t="str">
        <f t="shared" si="26"/>
        <v/>
      </c>
      <c r="H539" s="47">
        <f t="shared" si="25"/>
        <v>0</v>
      </c>
    </row>
    <row r="540" spans="1:8" hidden="1">
      <c r="A540" s="72" t="s">
        <v>487</v>
      </c>
      <c r="B540" s="61"/>
      <c r="C540" s="61"/>
      <c r="D540" s="61"/>
      <c r="E540" s="45" t="str">
        <f t="shared" si="24"/>
        <v/>
      </c>
      <c r="F540" s="61"/>
      <c r="G540" s="63" t="str">
        <f t="shared" si="26"/>
        <v/>
      </c>
      <c r="H540" s="47">
        <f t="shared" si="25"/>
        <v>0</v>
      </c>
    </row>
    <row r="541" spans="1:8" hidden="1">
      <c r="A541" s="72" t="s">
        <v>488</v>
      </c>
      <c r="B541" s="61"/>
      <c r="C541" s="61"/>
      <c r="D541" s="61"/>
      <c r="E541" s="45" t="str">
        <f t="shared" si="24"/>
        <v/>
      </c>
      <c r="F541" s="61"/>
      <c r="G541" s="63" t="str">
        <f t="shared" si="26"/>
        <v/>
      </c>
      <c r="H541" s="47">
        <f t="shared" si="25"/>
        <v>0</v>
      </c>
    </row>
    <row r="542" spans="1:8">
      <c r="A542" s="73" t="s">
        <v>489</v>
      </c>
      <c r="B542" s="59">
        <f>SUM(B543:B552)</f>
        <v>0</v>
      </c>
      <c r="C542" s="59">
        <f>SUM(C543:C552)</f>
        <v>0</v>
      </c>
      <c r="D542" s="59">
        <f>SUM(D543:D552)</f>
        <v>0</v>
      </c>
      <c r="E542" s="38" t="str">
        <f t="shared" si="24"/>
        <v/>
      </c>
      <c r="F542" s="59">
        <f>SUM(F543:F552)</f>
        <v>0</v>
      </c>
      <c r="G542" s="39" t="str">
        <f t="shared" si="26"/>
        <v/>
      </c>
      <c r="H542" s="40">
        <f t="shared" si="25"/>
        <v>0</v>
      </c>
    </row>
    <row r="543" spans="1:8" hidden="1">
      <c r="A543" s="72" t="s">
        <v>171</v>
      </c>
      <c r="B543" s="61">
        <v>0</v>
      </c>
      <c r="C543" s="61">
        <v>0</v>
      </c>
      <c r="D543" s="61"/>
      <c r="E543" s="45" t="str">
        <f t="shared" si="24"/>
        <v/>
      </c>
      <c r="F543" s="61"/>
      <c r="G543" s="63" t="str">
        <f t="shared" si="26"/>
        <v/>
      </c>
      <c r="H543" s="47">
        <f t="shared" si="25"/>
        <v>0</v>
      </c>
    </row>
    <row r="544" spans="1:8" hidden="1">
      <c r="A544" s="72" t="s">
        <v>172</v>
      </c>
      <c r="B544" s="61">
        <v>0</v>
      </c>
      <c r="C544" s="61">
        <v>0</v>
      </c>
      <c r="D544" s="61"/>
      <c r="E544" s="45" t="str">
        <f t="shared" si="24"/>
        <v/>
      </c>
      <c r="F544" s="61"/>
      <c r="G544" s="63" t="str">
        <f t="shared" si="26"/>
        <v/>
      </c>
      <c r="H544" s="47">
        <f t="shared" si="25"/>
        <v>0</v>
      </c>
    </row>
    <row r="545" spans="1:8" hidden="1">
      <c r="A545" s="72" t="s">
        <v>173</v>
      </c>
      <c r="B545" s="61">
        <v>0</v>
      </c>
      <c r="C545" s="61">
        <v>0</v>
      </c>
      <c r="D545" s="61"/>
      <c r="E545" s="45" t="str">
        <f t="shared" si="24"/>
        <v/>
      </c>
      <c r="F545" s="61"/>
      <c r="G545" s="63" t="str">
        <f t="shared" si="26"/>
        <v/>
      </c>
      <c r="H545" s="47">
        <f t="shared" si="25"/>
        <v>0</v>
      </c>
    </row>
    <row r="546" spans="1:8" hidden="1">
      <c r="A546" s="72" t="s">
        <v>490</v>
      </c>
      <c r="B546" s="59">
        <v>0</v>
      </c>
      <c r="C546" s="59">
        <v>0</v>
      </c>
      <c r="D546" s="59"/>
      <c r="E546" s="45" t="str">
        <f t="shared" si="24"/>
        <v/>
      </c>
      <c r="F546" s="61"/>
      <c r="G546" s="63" t="str">
        <f t="shared" si="26"/>
        <v/>
      </c>
      <c r="H546" s="47">
        <f t="shared" si="25"/>
        <v>0</v>
      </c>
    </row>
    <row r="547" spans="1:8" hidden="1">
      <c r="A547" s="72" t="s">
        <v>491</v>
      </c>
      <c r="B547" s="61"/>
      <c r="C547" s="61"/>
      <c r="D547" s="61"/>
      <c r="E547" s="45" t="str">
        <f t="shared" si="24"/>
        <v/>
      </c>
      <c r="F547" s="61"/>
      <c r="G547" s="63" t="str">
        <f t="shared" si="26"/>
        <v/>
      </c>
      <c r="H547" s="47">
        <f t="shared" si="25"/>
        <v>0</v>
      </c>
    </row>
    <row r="548" spans="1:8" hidden="1">
      <c r="A548" s="72" t="s">
        <v>492</v>
      </c>
      <c r="B548" s="61"/>
      <c r="C548" s="61"/>
      <c r="D548" s="61"/>
      <c r="E548" s="45" t="str">
        <f t="shared" si="24"/>
        <v/>
      </c>
      <c r="F548" s="61"/>
      <c r="G548" s="63" t="str">
        <f t="shared" si="26"/>
        <v/>
      </c>
      <c r="H548" s="47">
        <f t="shared" si="25"/>
        <v>0</v>
      </c>
    </row>
    <row r="549" spans="1:8" hidden="1">
      <c r="A549" s="72" t="s">
        <v>493</v>
      </c>
      <c r="B549" s="61"/>
      <c r="C549" s="61"/>
      <c r="D549" s="61"/>
      <c r="E549" s="45" t="str">
        <f t="shared" si="24"/>
        <v/>
      </c>
      <c r="F549" s="61"/>
      <c r="G549" s="63" t="str">
        <f t="shared" si="26"/>
        <v/>
      </c>
      <c r="H549" s="47">
        <f t="shared" si="25"/>
        <v>0</v>
      </c>
    </row>
    <row r="550" spans="1:8" hidden="1">
      <c r="A550" s="72" t="s">
        <v>494</v>
      </c>
      <c r="B550" s="61"/>
      <c r="C550" s="61"/>
      <c r="D550" s="61"/>
      <c r="E550" s="45" t="str">
        <f t="shared" si="24"/>
        <v/>
      </c>
      <c r="F550" s="61"/>
      <c r="G550" s="63" t="str">
        <f t="shared" si="26"/>
        <v/>
      </c>
      <c r="H550" s="47">
        <f t="shared" si="25"/>
        <v>0</v>
      </c>
    </row>
    <row r="551" spans="1:8" hidden="1">
      <c r="A551" s="72" t="s">
        <v>495</v>
      </c>
      <c r="B551" s="61"/>
      <c r="C551" s="61"/>
      <c r="D551" s="61"/>
      <c r="E551" s="45" t="str">
        <f t="shared" si="24"/>
        <v/>
      </c>
      <c r="F551" s="61"/>
      <c r="G551" s="63" t="str">
        <f t="shared" si="26"/>
        <v/>
      </c>
      <c r="H551" s="47">
        <f t="shared" si="25"/>
        <v>0</v>
      </c>
    </row>
    <row r="552" spans="1:8" hidden="1">
      <c r="A552" s="72" t="s">
        <v>496</v>
      </c>
      <c r="B552" s="61"/>
      <c r="C552" s="61"/>
      <c r="D552" s="61"/>
      <c r="E552" s="45" t="str">
        <f t="shared" si="24"/>
        <v/>
      </c>
      <c r="F552" s="61"/>
      <c r="G552" s="63" t="str">
        <f t="shared" si="26"/>
        <v/>
      </c>
      <c r="H552" s="47">
        <f t="shared" si="25"/>
        <v>0</v>
      </c>
    </row>
    <row r="553" spans="1:8">
      <c r="A553" s="73" t="s">
        <v>497</v>
      </c>
      <c r="B553" s="59">
        <f>SUM(B554:B556)</f>
        <v>0</v>
      </c>
      <c r="C553" s="59">
        <f>SUM(C554:C556)</f>
        <v>1</v>
      </c>
      <c r="D553" s="59">
        <f>SUM(D554:D556)</f>
        <v>1</v>
      </c>
      <c r="E553" s="38">
        <f t="shared" si="24"/>
        <v>100</v>
      </c>
      <c r="F553" s="59">
        <f>SUM(F554:F556)</f>
        <v>0</v>
      </c>
      <c r="G553" s="39" t="str">
        <f t="shared" si="26"/>
        <v/>
      </c>
      <c r="H553" s="40">
        <f t="shared" si="25"/>
        <v>1</v>
      </c>
    </row>
    <row r="554" spans="1:8" hidden="1">
      <c r="A554" s="72" t="s">
        <v>498</v>
      </c>
      <c r="B554" s="61"/>
      <c r="C554" s="61"/>
      <c r="D554" s="61"/>
      <c r="E554" s="45" t="str">
        <f t="shared" si="24"/>
        <v/>
      </c>
      <c r="F554" s="61"/>
      <c r="G554" s="63" t="str">
        <f t="shared" si="26"/>
        <v/>
      </c>
      <c r="H554" s="47">
        <f t="shared" si="25"/>
        <v>0</v>
      </c>
    </row>
    <row r="555" spans="1:8" hidden="1">
      <c r="A555" s="72" t="s">
        <v>499</v>
      </c>
      <c r="B555" s="61"/>
      <c r="C555" s="61"/>
      <c r="D555" s="61"/>
      <c r="E555" s="45" t="str">
        <f t="shared" si="24"/>
        <v/>
      </c>
      <c r="F555" s="61"/>
      <c r="G555" s="63" t="str">
        <f t="shared" si="26"/>
        <v/>
      </c>
      <c r="H555" s="47">
        <f t="shared" si="25"/>
        <v>0</v>
      </c>
    </row>
    <row r="556" spans="1:8">
      <c r="A556" s="72" t="s">
        <v>500</v>
      </c>
      <c r="B556" s="61"/>
      <c r="C556" s="61">
        <v>1</v>
      </c>
      <c r="D556" s="61">
        <v>1</v>
      </c>
      <c r="E556" s="45">
        <f t="shared" si="24"/>
        <v>100</v>
      </c>
      <c r="F556" s="61"/>
      <c r="G556" s="63" t="str">
        <f t="shared" si="26"/>
        <v/>
      </c>
      <c r="H556" s="47">
        <f t="shared" si="25"/>
        <v>1</v>
      </c>
    </row>
    <row r="557" spans="1:8">
      <c r="A557" s="73" t="s">
        <v>501</v>
      </c>
      <c r="B557" s="59">
        <f>SUM(B558,B572,B583,B594,B598,B608,B616,B622,B629,B638,B643,B648,B651,B654,B657,B660,B664,B669)</f>
        <v>3546.7382000000002</v>
      </c>
      <c r="C557" s="59">
        <f>SUM(C558,C572,C583,C594,C598,C608,C616,C622,C629,C638,C643,C648,C651,C654,C657,C660,C664,C669)</f>
        <v>3614.9562000000005</v>
      </c>
      <c r="D557" s="59">
        <f>SUM(D558,D572,D583,D594,D598,D608,D616,D622,D629,D638,D643,D648,D651,D654,D657,D660,D664,D669)</f>
        <v>4101.3240100000003</v>
      </c>
      <c r="E557" s="38">
        <f t="shared" si="24"/>
        <v>113.45432096798295</v>
      </c>
      <c r="F557" s="59">
        <f>SUM(F558,F572,F583,F594,F598,F608,F616,F622,F629,F638,F643,F648,F651,F654,F657,F660,F664,F669)</f>
        <v>2848.4395</v>
      </c>
      <c r="G557" s="39">
        <f t="shared" si="26"/>
        <v>43.984943685832199</v>
      </c>
      <c r="H557" s="40">
        <f t="shared" si="25"/>
        <v>1252.8845100000003</v>
      </c>
    </row>
    <row r="558" spans="1:8">
      <c r="A558" s="73" t="s">
        <v>502</v>
      </c>
      <c r="B558" s="59">
        <f>SUM(B559:B571)</f>
        <v>18</v>
      </c>
      <c r="C558" s="59">
        <f>SUM(C559:C571)</f>
        <v>40</v>
      </c>
      <c r="D558" s="59">
        <f>SUM(D559:D571)</f>
        <v>36.148600000000002</v>
      </c>
      <c r="E558" s="38">
        <f t="shared" si="24"/>
        <v>90.371499999999997</v>
      </c>
      <c r="F558" s="59">
        <f>SUM(F559:F571)</f>
        <v>17.133099999999999</v>
      </c>
      <c r="G558" s="39">
        <f t="shared" si="26"/>
        <v>110.98692005533152</v>
      </c>
      <c r="H558" s="40">
        <f t="shared" si="25"/>
        <v>19.015500000000003</v>
      </c>
    </row>
    <row r="559" spans="1:8" hidden="1">
      <c r="A559" s="72" t="s">
        <v>171</v>
      </c>
      <c r="B559" s="61"/>
      <c r="C559" s="61"/>
      <c r="D559" s="61"/>
      <c r="E559" s="45" t="str">
        <f t="shared" si="24"/>
        <v/>
      </c>
      <c r="F559" s="61"/>
      <c r="G559" s="63" t="str">
        <f t="shared" si="26"/>
        <v/>
      </c>
      <c r="H559" s="47">
        <f t="shared" si="25"/>
        <v>0</v>
      </c>
    </row>
    <row r="560" spans="1:8" hidden="1">
      <c r="A560" s="72" t="s">
        <v>172</v>
      </c>
      <c r="B560" s="61"/>
      <c r="C560" s="61"/>
      <c r="D560" s="61"/>
      <c r="E560" s="45" t="str">
        <f t="shared" si="24"/>
        <v/>
      </c>
      <c r="F560" s="61"/>
      <c r="G560" s="63" t="str">
        <f t="shared" si="26"/>
        <v/>
      </c>
      <c r="H560" s="47">
        <f t="shared" si="25"/>
        <v>0</v>
      </c>
    </row>
    <row r="561" spans="1:8" hidden="1">
      <c r="A561" s="72" t="s">
        <v>173</v>
      </c>
      <c r="B561" s="61"/>
      <c r="C561" s="61"/>
      <c r="D561" s="61"/>
      <c r="E561" s="45" t="str">
        <f t="shared" si="24"/>
        <v/>
      </c>
      <c r="F561" s="61"/>
      <c r="G561" s="63" t="str">
        <f t="shared" si="26"/>
        <v/>
      </c>
      <c r="H561" s="47">
        <f t="shared" si="25"/>
        <v>0</v>
      </c>
    </row>
    <row r="562" spans="1:8" hidden="1">
      <c r="A562" s="72" t="s">
        <v>503</v>
      </c>
      <c r="B562" s="61"/>
      <c r="C562" s="61"/>
      <c r="D562" s="61"/>
      <c r="E562" s="45" t="str">
        <f t="shared" si="24"/>
        <v/>
      </c>
      <c r="F562" s="61"/>
      <c r="G562" s="63" t="str">
        <f t="shared" si="26"/>
        <v/>
      </c>
      <c r="H562" s="47">
        <f t="shared" si="25"/>
        <v>0</v>
      </c>
    </row>
    <row r="563" spans="1:8" hidden="1">
      <c r="A563" s="72" t="s">
        <v>504</v>
      </c>
      <c r="B563" s="61"/>
      <c r="C563" s="61"/>
      <c r="D563" s="61"/>
      <c r="E563" s="45" t="str">
        <f t="shared" si="24"/>
        <v/>
      </c>
      <c r="F563" s="61"/>
      <c r="G563" s="63" t="str">
        <f t="shared" si="26"/>
        <v/>
      </c>
      <c r="H563" s="47">
        <f t="shared" si="25"/>
        <v>0</v>
      </c>
    </row>
    <row r="564" spans="1:8">
      <c r="A564" s="72" t="s">
        <v>505</v>
      </c>
      <c r="B564" s="61">
        <v>18</v>
      </c>
      <c r="C564" s="61">
        <v>40</v>
      </c>
      <c r="D564" s="61">
        <v>36.148600000000002</v>
      </c>
      <c r="E564" s="45">
        <f t="shared" si="24"/>
        <v>90.371499999999997</v>
      </c>
      <c r="F564" s="61">
        <v>17.133099999999999</v>
      </c>
      <c r="G564" s="63">
        <f t="shared" si="26"/>
        <v>110.98692005533152</v>
      </c>
      <c r="H564" s="47">
        <f t="shared" si="25"/>
        <v>19.015500000000003</v>
      </c>
    </row>
    <row r="565" spans="1:8" hidden="1">
      <c r="A565" s="72" t="s">
        <v>506</v>
      </c>
      <c r="B565" s="61"/>
      <c r="C565" s="61"/>
      <c r="D565" s="61"/>
      <c r="E565" s="45" t="str">
        <f t="shared" si="24"/>
        <v/>
      </c>
      <c r="F565" s="61"/>
      <c r="G565" s="63" t="str">
        <f t="shared" si="26"/>
        <v/>
      </c>
      <c r="H565" s="47">
        <f t="shared" si="25"/>
        <v>0</v>
      </c>
    </row>
    <row r="566" spans="1:8" hidden="1">
      <c r="A566" s="72" t="s">
        <v>167</v>
      </c>
      <c r="B566" s="61"/>
      <c r="C566" s="61"/>
      <c r="D566" s="61"/>
      <c r="E566" s="45" t="str">
        <f t="shared" si="24"/>
        <v/>
      </c>
      <c r="F566" s="61"/>
      <c r="G566" s="63" t="str">
        <f t="shared" si="26"/>
        <v/>
      </c>
      <c r="H566" s="47">
        <f t="shared" si="25"/>
        <v>0</v>
      </c>
    </row>
    <row r="567" spans="1:8" hidden="1">
      <c r="A567" s="72" t="s">
        <v>507</v>
      </c>
      <c r="B567" s="61"/>
      <c r="C567" s="61"/>
      <c r="D567" s="61"/>
      <c r="E567" s="45" t="str">
        <f t="shared" si="24"/>
        <v/>
      </c>
      <c r="F567" s="61"/>
      <c r="G567" s="63" t="str">
        <f t="shared" si="26"/>
        <v/>
      </c>
      <c r="H567" s="47">
        <f t="shared" si="25"/>
        <v>0</v>
      </c>
    </row>
    <row r="568" spans="1:8" hidden="1">
      <c r="A568" s="72" t="s">
        <v>508</v>
      </c>
      <c r="B568" s="61"/>
      <c r="C568" s="61"/>
      <c r="D568" s="61"/>
      <c r="E568" s="45" t="str">
        <f t="shared" si="24"/>
        <v/>
      </c>
      <c r="F568" s="61"/>
      <c r="G568" s="63" t="str">
        <f t="shared" si="26"/>
        <v/>
      </c>
      <c r="H568" s="47">
        <f t="shared" si="25"/>
        <v>0</v>
      </c>
    </row>
    <row r="569" spans="1:8" hidden="1">
      <c r="A569" s="72" t="s">
        <v>509</v>
      </c>
      <c r="B569" s="61"/>
      <c r="C569" s="61"/>
      <c r="D569" s="61"/>
      <c r="E569" s="45" t="str">
        <f t="shared" si="24"/>
        <v/>
      </c>
      <c r="F569" s="61"/>
      <c r="G569" s="63" t="str">
        <f t="shared" si="26"/>
        <v/>
      </c>
      <c r="H569" s="47">
        <f t="shared" si="25"/>
        <v>0</v>
      </c>
    </row>
    <row r="570" spans="1:8" hidden="1">
      <c r="A570" s="72" t="s">
        <v>510</v>
      </c>
      <c r="B570" s="61"/>
      <c r="C570" s="61"/>
      <c r="D570" s="61"/>
      <c r="E570" s="45" t="str">
        <f t="shared" si="24"/>
        <v/>
      </c>
      <c r="F570" s="61"/>
      <c r="G570" s="63" t="str">
        <f t="shared" si="26"/>
        <v/>
      </c>
      <c r="H570" s="47">
        <f t="shared" si="25"/>
        <v>0</v>
      </c>
    </row>
    <row r="571" spans="1:8" hidden="1">
      <c r="A571" s="72" t="s">
        <v>511</v>
      </c>
      <c r="B571" s="61"/>
      <c r="C571" s="61"/>
      <c r="D571" s="61"/>
      <c r="E571" s="45" t="str">
        <f t="shared" si="24"/>
        <v/>
      </c>
      <c r="F571" s="61"/>
      <c r="G571" s="63" t="str">
        <f t="shared" si="26"/>
        <v/>
      </c>
      <c r="H571" s="47">
        <f t="shared" si="25"/>
        <v>0</v>
      </c>
    </row>
    <row r="572" spans="1:8">
      <c r="A572" s="73" t="s">
        <v>512</v>
      </c>
      <c r="B572" s="59">
        <f>SUM(B573:B582)</f>
        <v>0</v>
      </c>
      <c r="C572" s="59">
        <f>SUM(C573:C582)</f>
        <v>5.5</v>
      </c>
      <c r="D572" s="59">
        <f>SUM(D573:D582)</f>
        <v>5.77</v>
      </c>
      <c r="E572" s="38">
        <f t="shared" si="24"/>
        <v>104.90909090909091</v>
      </c>
      <c r="F572" s="59">
        <f>SUM(F573:F582)</f>
        <v>0</v>
      </c>
      <c r="G572" s="39" t="str">
        <f t="shared" si="26"/>
        <v/>
      </c>
      <c r="H572" s="40">
        <f t="shared" si="25"/>
        <v>5.77</v>
      </c>
    </row>
    <row r="573" spans="1:8" hidden="1">
      <c r="A573" s="72" t="s">
        <v>171</v>
      </c>
      <c r="B573" s="61"/>
      <c r="C573" s="61"/>
      <c r="D573" s="61"/>
      <c r="E573" s="45" t="str">
        <f t="shared" si="24"/>
        <v/>
      </c>
      <c r="F573" s="61"/>
      <c r="G573" s="63" t="str">
        <f t="shared" si="26"/>
        <v/>
      </c>
      <c r="H573" s="47">
        <f t="shared" si="25"/>
        <v>0</v>
      </c>
    </row>
    <row r="574" spans="1:8" hidden="1">
      <c r="A574" s="72" t="s">
        <v>172</v>
      </c>
      <c r="B574" s="61"/>
      <c r="C574" s="61"/>
      <c r="D574" s="61"/>
      <c r="E574" s="45" t="str">
        <f t="shared" si="24"/>
        <v/>
      </c>
      <c r="F574" s="61"/>
      <c r="G574" s="63" t="str">
        <f t="shared" si="26"/>
        <v/>
      </c>
      <c r="H574" s="47">
        <f t="shared" si="25"/>
        <v>0</v>
      </c>
    </row>
    <row r="575" spans="1:8" hidden="1">
      <c r="A575" s="72" t="s">
        <v>173</v>
      </c>
      <c r="B575" s="61"/>
      <c r="C575" s="61"/>
      <c r="D575" s="61"/>
      <c r="E575" s="45" t="str">
        <f t="shared" si="24"/>
        <v/>
      </c>
      <c r="F575" s="61"/>
      <c r="G575" s="63" t="str">
        <f t="shared" si="26"/>
        <v/>
      </c>
      <c r="H575" s="47">
        <f t="shared" si="25"/>
        <v>0</v>
      </c>
    </row>
    <row r="576" spans="1:8">
      <c r="A576" s="72" t="s">
        <v>513</v>
      </c>
      <c r="B576" s="61"/>
      <c r="C576" s="61"/>
      <c r="D576" s="61">
        <v>0.27</v>
      </c>
      <c r="E576" s="45" t="str">
        <f t="shared" si="24"/>
        <v/>
      </c>
      <c r="F576" s="61"/>
      <c r="G576" s="63" t="str">
        <f t="shared" si="26"/>
        <v/>
      </c>
      <c r="H576" s="47">
        <f t="shared" si="25"/>
        <v>0.27</v>
      </c>
    </row>
    <row r="577" spans="1:8" ht="14.25" hidden="1" customHeight="1">
      <c r="A577" s="72" t="s">
        <v>514</v>
      </c>
      <c r="B577" s="61"/>
      <c r="C577" s="61"/>
      <c r="D577" s="61"/>
      <c r="E577" s="45" t="str">
        <f t="shared" si="24"/>
        <v/>
      </c>
      <c r="F577" s="61"/>
      <c r="G577" s="63" t="str">
        <f t="shared" si="26"/>
        <v/>
      </c>
      <c r="H577" s="47">
        <f t="shared" si="25"/>
        <v>0</v>
      </c>
    </row>
    <row r="578" spans="1:8" hidden="1">
      <c r="A578" s="72" t="s">
        <v>515</v>
      </c>
      <c r="B578" s="61"/>
      <c r="C578" s="61"/>
      <c r="D578" s="61"/>
      <c r="E578" s="45" t="str">
        <f t="shared" si="24"/>
        <v/>
      </c>
      <c r="F578" s="61"/>
      <c r="G578" s="63" t="str">
        <f t="shared" si="26"/>
        <v/>
      </c>
      <c r="H578" s="47">
        <f t="shared" si="25"/>
        <v>0</v>
      </c>
    </row>
    <row r="579" spans="1:8" hidden="1">
      <c r="A579" s="72" t="s">
        <v>516</v>
      </c>
      <c r="B579" s="61"/>
      <c r="C579" s="61"/>
      <c r="D579" s="61"/>
      <c r="E579" s="45" t="str">
        <f t="shared" si="24"/>
        <v/>
      </c>
      <c r="F579" s="61"/>
      <c r="G579" s="63" t="str">
        <f t="shared" si="26"/>
        <v/>
      </c>
      <c r="H579" s="47">
        <f t="shared" si="25"/>
        <v>0</v>
      </c>
    </row>
    <row r="580" spans="1:8">
      <c r="A580" s="72" t="s">
        <v>517</v>
      </c>
      <c r="B580" s="61"/>
      <c r="C580" s="61">
        <v>5.5</v>
      </c>
      <c r="D580" s="61">
        <v>5.5</v>
      </c>
      <c r="E580" s="45">
        <f t="shared" si="24"/>
        <v>100</v>
      </c>
      <c r="F580" s="61"/>
      <c r="G580" s="63" t="str">
        <f t="shared" si="26"/>
        <v/>
      </c>
      <c r="H580" s="47">
        <f t="shared" si="25"/>
        <v>5.5</v>
      </c>
    </row>
    <row r="581" spans="1:8" hidden="1">
      <c r="A581" s="72" t="s">
        <v>518</v>
      </c>
      <c r="B581" s="61"/>
      <c r="C581" s="61"/>
      <c r="D581" s="61"/>
      <c r="E581" s="45" t="str">
        <f t="shared" si="24"/>
        <v/>
      </c>
      <c r="F581" s="61"/>
      <c r="G581" s="63" t="str">
        <f t="shared" si="26"/>
        <v/>
      </c>
      <c r="H581" s="47">
        <f t="shared" si="25"/>
        <v>0</v>
      </c>
    </row>
    <row r="582" spans="1:8" hidden="1">
      <c r="A582" s="72" t="s">
        <v>519</v>
      </c>
      <c r="B582" s="61"/>
      <c r="C582" s="61"/>
      <c r="D582" s="61"/>
      <c r="E582" s="45" t="str">
        <f t="shared" ref="E582:E645" si="27">IFERROR(D582/C582*100,"")</f>
        <v/>
      </c>
      <c r="F582" s="61"/>
      <c r="G582" s="63" t="str">
        <f t="shared" si="26"/>
        <v/>
      </c>
      <c r="H582" s="47">
        <f t="shared" ref="H582:H645" si="28">D582-F582</f>
        <v>0</v>
      </c>
    </row>
    <row r="583" spans="1:8">
      <c r="A583" s="73" t="s">
        <v>520</v>
      </c>
      <c r="B583" s="59">
        <f>SUM(B584:B585,B588:B593)</f>
        <v>1467.9380000000001</v>
      </c>
      <c r="C583" s="59">
        <f>SUM(C584:C585,C588:C593)</f>
        <v>1384.1580000000001</v>
      </c>
      <c r="D583" s="59">
        <f>SUM(D584:D585,D588:D593)</f>
        <v>1358.5159999999998</v>
      </c>
      <c r="E583" s="38">
        <f t="shared" si="27"/>
        <v>98.147465823988284</v>
      </c>
      <c r="F583" s="59">
        <f>SUM(F584:F585,F588:F593)</f>
        <v>943.99659999999994</v>
      </c>
      <c r="G583" s="39">
        <f t="shared" ref="G583:G646" si="29">IFERROR(H583/F583*100,"")</f>
        <v>43.911111544257672</v>
      </c>
      <c r="H583" s="40">
        <f t="shared" si="28"/>
        <v>414.51939999999991</v>
      </c>
    </row>
    <row r="584" spans="1:8">
      <c r="A584" s="72" t="s">
        <v>521</v>
      </c>
      <c r="B584" s="61">
        <v>171.84</v>
      </c>
      <c r="C584" s="61">
        <v>185.2</v>
      </c>
      <c r="D584" s="61">
        <v>179.6652</v>
      </c>
      <c r="E584" s="45">
        <f t="shared" si="27"/>
        <v>97.011447084233268</v>
      </c>
      <c r="F584" s="61">
        <v>152.54820000000001</v>
      </c>
      <c r="G584" s="63">
        <f t="shared" si="29"/>
        <v>17.776020955999474</v>
      </c>
      <c r="H584" s="47">
        <f t="shared" si="28"/>
        <v>27.11699999999999</v>
      </c>
    </row>
    <row r="585" spans="1:8">
      <c r="A585" s="72" t="s">
        <v>522</v>
      </c>
      <c r="B585" s="61">
        <v>847.14</v>
      </c>
      <c r="C585" s="61">
        <v>865</v>
      </c>
      <c r="D585" s="61">
        <v>862.14419999999996</v>
      </c>
      <c r="E585" s="45">
        <f t="shared" si="27"/>
        <v>99.669849710982646</v>
      </c>
      <c r="F585" s="61">
        <v>786.61950000000002</v>
      </c>
      <c r="G585" s="63">
        <f t="shared" si="29"/>
        <v>9.6011731211850115</v>
      </c>
      <c r="H585" s="47">
        <f t="shared" si="28"/>
        <v>75.524699999999939</v>
      </c>
    </row>
    <row r="586" spans="1:8" hidden="1">
      <c r="A586" s="72" t="s">
        <v>523</v>
      </c>
      <c r="B586" s="61"/>
      <c r="C586" s="61"/>
      <c r="D586" s="61"/>
      <c r="E586" s="45" t="str">
        <f t="shared" si="27"/>
        <v/>
      </c>
      <c r="F586" s="61"/>
      <c r="G586" s="63" t="str">
        <f t="shared" si="29"/>
        <v/>
      </c>
      <c r="H586" s="47">
        <f t="shared" si="28"/>
        <v>0</v>
      </c>
    </row>
    <row r="587" spans="1:8" hidden="1">
      <c r="A587" s="72" t="s">
        <v>524</v>
      </c>
      <c r="B587" s="61"/>
      <c r="C587" s="61"/>
      <c r="D587" s="61"/>
      <c r="E587" s="45" t="str">
        <f t="shared" si="27"/>
        <v/>
      </c>
      <c r="F587" s="61"/>
      <c r="G587" s="63" t="str">
        <f t="shared" si="29"/>
        <v/>
      </c>
      <c r="H587" s="47">
        <f t="shared" si="28"/>
        <v>0</v>
      </c>
    </row>
    <row r="588" spans="1:8" hidden="1">
      <c r="A588" s="72" t="s">
        <v>525</v>
      </c>
      <c r="B588" s="61"/>
      <c r="C588" s="61"/>
      <c r="D588" s="61"/>
      <c r="E588" s="45" t="str">
        <f t="shared" si="27"/>
        <v/>
      </c>
      <c r="F588" s="61"/>
      <c r="G588" s="63" t="str">
        <f t="shared" si="29"/>
        <v/>
      </c>
      <c r="H588" s="47">
        <f t="shared" si="28"/>
        <v>0</v>
      </c>
    </row>
    <row r="589" spans="1:8" hidden="1">
      <c r="A589" s="72" t="s">
        <v>526</v>
      </c>
      <c r="B589" s="61"/>
      <c r="C589" s="61"/>
      <c r="D589" s="61"/>
      <c r="E589" s="45" t="str">
        <f t="shared" si="27"/>
        <v/>
      </c>
      <c r="F589" s="61"/>
      <c r="G589" s="63" t="str">
        <f t="shared" si="29"/>
        <v/>
      </c>
      <c r="H589" s="47">
        <f t="shared" si="28"/>
        <v>0</v>
      </c>
    </row>
    <row r="590" spans="1:8">
      <c r="A590" s="72" t="s">
        <v>527</v>
      </c>
      <c r="B590" s="61">
        <v>333.95800000000003</v>
      </c>
      <c r="C590" s="61">
        <v>333.95800000000003</v>
      </c>
      <c r="D590" s="61">
        <v>316.70659999999998</v>
      </c>
      <c r="E590" s="45">
        <f t="shared" si="27"/>
        <v>94.834260595643755</v>
      </c>
      <c r="F590" s="61"/>
      <c r="G590" s="63" t="str">
        <f t="shared" si="29"/>
        <v/>
      </c>
      <c r="H590" s="47">
        <f t="shared" si="28"/>
        <v>316.70659999999998</v>
      </c>
    </row>
    <row r="591" spans="1:8">
      <c r="A591" s="72" t="s">
        <v>528</v>
      </c>
      <c r="B591" s="61">
        <v>115</v>
      </c>
      <c r="C591" s="61"/>
      <c r="D591" s="61"/>
      <c r="E591" s="45" t="str">
        <f t="shared" si="27"/>
        <v/>
      </c>
      <c r="F591" s="61"/>
      <c r="G591" s="63" t="str">
        <f t="shared" si="29"/>
        <v/>
      </c>
      <c r="H591" s="47">
        <f t="shared" si="28"/>
        <v>0</v>
      </c>
    </row>
    <row r="592" spans="1:8" hidden="1">
      <c r="A592" s="72" t="s">
        <v>529</v>
      </c>
      <c r="B592" s="61"/>
      <c r="C592" s="61"/>
      <c r="D592" s="61"/>
      <c r="E592" s="45" t="str">
        <f t="shared" si="27"/>
        <v/>
      </c>
      <c r="F592" s="61"/>
      <c r="G592" s="63" t="str">
        <f t="shared" si="29"/>
        <v/>
      </c>
      <c r="H592" s="47">
        <f t="shared" si="28"/>
        <v>0</v>
      </c>
    </row>
    <row r="593" spans="1:8">
      <c r="A593" s="72" t="s">
        <v>530</v>
      </c>
      <c r="B593" s="61"/>
      <c r="C593" s="61"/>
      <c r="D593" s="61"/>
      <c r="E593" s="45" t="str">
        <f t="shared" si="27"/>
        <v/>
      </c>
      <c r="F593" s="61">
        <v>4.8289</v>
      </c>
      <c r="G593" s="63">
        <f t="shared" si="29"/>
        <v>-100</v>
      </c>
      <c r="H593" s="47">
        <f t="shared" si="28"/>
        <v>-4.8289</v>
      </c>
    </row>
    <row r="594" spans="1:8">
      <c r="A594" s="73" t="s">
        <v>531</v>
      </c>
      <c r="B594" s="59">
        <f>SUM(B595:B597)</f>
        <v>0</v>
      </c>
      <c r="C594" s="59">
        <f>SUM(C595:C597)</f>
        <v>0</v>
      </c>
      <c r="D594" s="59">
        <f>SUM(D595:D597)</f>
        <v>0</v>
      </c>
      <c r="E594" s="38" t="str">
        <f t="shared" si="27"/>
        <v/>
      </c>
      <c r="F594" s="59">
        <f>SUM(F595:F597)</f>
        <v>0</v>
      </c>
      <c r="G594" s="39" t="str">
        <f t="shared" si="29"/>
        <v/>
      </c>
      <c r="H594" s="40">
        <f t="shared" si="28"/>
        <v>0</v>
      </c>
    </row>
    <row r="595" spans="1:8" hidden="1">
      <c r="A595" s="72" t="s">
        <v>532</v>
      </c>
      <c r="B595" s="61"/>
      <c r="C595" s="61"/>
      <c r="D595" s="61"/>
      <c r="E595" s="45" t="str">
        <f t="shared" si="27"/>
        <v/>
      </c>
      <c r="F595" s="61"/>
      <c r="G595" s="63" t="str">
        <f t="shared" si="29"/>
        <v/>
      </c>
      <c r="H595" s="47">
        <f t="shared" si="28"/>
        <v>0</v>
      </c>
    </row>
    <row r="596" spans="1:8" hidden="1">
      <c r="A596" s="72" t="s">
        <v>533</v>
      </c>
      <c r="B596" s="61"/>
      <c r="C596" s="61"/>
      <c r="D596" s="61"/>
      <c r="E596" s="45" t="str">
        <f t="shared" si="27"/>
        <v/>
      </c>
      <c r="F596" s="61"/>
      <c r="G596" s="63" t="str">
        <f t="shared" si="29"/>
        <v/>
      </c>
      <c r="H596" s="47">
        <f t="shared" si="28"/>
        <v>0</v>
      </c>
    </row>
    <row r="597" spans="1:8">
      <c r="A597" s="72" t="s">
        <v>534</v>
      </c>
      <c r="B597" s="61"/>
      <c r="C597" s="61"/>
      <c r="D597" s="61"/>
      <c r="E597" s="45" t="str">
        <f t="shared" si="27"/>
        <v/>
      </c>
      <c r="F597" s="61"/>
      <c r="G597" s="63" t="str">
        <f t="shared" si="29"/>
        <v/>
      </c>
      <c r="H597" s="47">
        <f t="shared" si="28"/>
        <v>0</v>
      </c>
    </row>
    <row r="598" spans="1:8">
      <c r="A598" s="73" t="s">
        <v>535</v>
      </c>
      <c r="B598" s="59">
        <f>SUM(B599:B607)</f>
        <v>2</v>
      </c>
      <c r="C598" s="59">
        <f>SUM(C599:C607)</f>
        <v>1.0780000000000001</v>
      </c>
      <c r="D598" s="59">
        <f>SUM(D599:D607)</f>
        <v>1.0780000000000001</v>
      </c>
      <c r="E598" s="38">
        <f t="shared" si="27"/>
        <v>100</v>
      </c>
      <c r="F598" s="59">
        <f>SUM(F599:F607)</f>
        <v>1.5226999999999999</v>
      </c>
      <c r="G598" s="39">
        <f t="shared" si="29"/>
        <v>-29.204702173770269</v>
      </c>
      <c r="H598" s="40">
        <f t="shared" si="28"/>
        <v>-0.44469999999999987</v>
      </c>
    </row>
    <row r="599" spans="1:8" hidden="1">
      <c r="A599" s="72" t="s">
        <v>536</v>
      </c>
      <c r="B599" s="61">
        <v>0</v>
      </c>
      <c r="C599" s="61">
        <v>0</v>
      </c>
      <c r="D599" s="61"/>
      <c r="E599" s="45" t="str">
        <f t="shared" si="27"/>
        <v/>
      </c>
      <c r="F599" s="61"/>
      <c r="G599" s="63" t="str">
        <f t="shared" si="29"/>
        <v/>
      </c>
      <c r="H599" s="47">
        <f t="shared" si="28"/>
        <v>0</v>
      </c>
    </row>
    <row r="600" spans="1:8" hidden="1">
      <c r="A600" s="72" t="s">
        <v>537</v>
      </c>
      <c r="B600" s="61"/>
      <c r="C600" s="61"/>
      <c r="D600" s="61"/>
      <c r="E600" s="45" t="str">
        <f t="shared" si="27"/>
        <v/>
      </c>
      <c r="F600" s="61"/>
      <c r="G600" s="63" t="str">
        <f t="shared" si="29"/>
        <v/>
      </c>
      <c r="H600" s="47">
        <f t="shared" si="28"/>
        <v>0</v>
      </c>
    </row>
    <row r="601" spans="1:8" hidden="1">
      <c r="A601" s="72" t="s">
        <v>538</v>
      </c>
      <c r="B601" s="61"/>
      <c r="C601" s="61"/>
      <c r="D601" s="61"/>
      <c r="E601" s="45" t="str">
        <f t="shared" si="27"/>
        <v/>
      </c>
      <c r="F601" s="61"/>
      <c r="G601" s="63" t="str">
        <f t="shared" si="29"/>
        <v/>
      </c>
      <c r="H601" s="47">
        <f t="shared" si="28"/>
        <v>0</v>
      </c>
    </row>
    <row r="602" spans="1:8" hidden="1">
      <c r="A602" s="72" t="s">
        <v>539</v>
      </c>
      <c r="B602" s="61"/>
      <c r="C602" s="61"/>
      <c r="D602" s="61"/>
      <c r="E602" s="45" t="str">
        <f t="shared" si="27"/>
        <v/>
      </c>
      <c r="F602" s="61"/>
      <c r="G602" s="63" t="str">
        <f t="shared" si="29"/>
        <v/>
      </c>
      <c r="H602" s="47">
        <f t="shared" si="28"/>
        <v>0</v>
      </c>
    </row>
    <row r="603" spans="1:8" hidden="1">
      <c r="A603" s="72" t="s">
        <v>540</v>
      </c>
      <c r="B603" s="61"/>
      <c r="C603" s="61"/>
      <c r="D603" s="61"/>
      <c r="E603" s="45" t="str">
        <f t="shared" si="27"/>
        <v/>
      </c>
      <c r="F603" s="61"/>
      <c r="G603" s="63" t="str">
        <f t="shared" si="29"/>
        <v/>
      </c>
      <c r="H603" s="47">
        <f t="shared" si="28"/>
        <v>0</v>
      </c>
    </row>
    <row r="604" spans="1:8" hidden="1">
      <c r="A604" s="72" t="s">
        <v>541</v>
      </c>
      <c r="B604" s="61"/>
      <c r="C604" s="61"/>
      <c r="D604" s="61"/>
      <c r="E604" s="45" t="str">
        <f t="shared" si="27"/>
        <v/>
      </c>
      <c r="F604" s="61"/>
      <c r="G604" s="63" t="str">
        <f t="shared" si="29"/>
        <v/>
      </c>
      <c r="H604" s="47">
        <f t="shared" si="28"/>
        <v>0</v>
      </c>
    </row>
    <row r="605" spans="1:8">
      <c r="A605" s="72" t="s">
        <v>542</v>
      </c>
      <c r="B605" s="61">
        <v>2</v>
      </c>
      <c r="C605" s="61">
        <v>1.0780000000000001</v>
      </c>
      <c r="D605" s="61">
        <v>1.0780000000000001</v>
      </c>
      <c r="E605" s="45">
        <f t="shared" si="27"/>
        <v>100</v>
      </c>
      <c r="F605" s="61">
        <v>1.5226999999999999</v>
      </c>
      <c r="G605" s="63">
        <f t="shared" si="29"/>
        <v>-29.204702173770269</v>
      </c>
      <c r="H605" s="47">
        <f t="shared" si="28"/>
        <v>-0.44469999999999987</v>
      </c>
    </row>
    <row r="606" spans="1:8" hidden="1">
      <c r="A606" s="72" t="s">
        <v>543</v>
      </c>
      <c r="B606" s="61"/>
      <c r="C606" s="61"/>
      <c r="D606" s="61"/>
      <c r="E606" s="45" t="str">
        <f t="shared" si="27"/>
        <v/>
      </c>
      <c r="F606" s="61"/>
      <c r="G606" s="63" t="str">
        <f t="shared" si="29"/>
        <v/>
      </c>
      <c r="H606" s="47">
        <f t="shared" si="28"/>
        <v>0</v>
      </c>
    </row>
    <row r="607" spans="1:8" hidden="1">
      <c r="A607" s="72" t="s">
        <v>544</v>
      </c>
      <c r="B607" s="61"/>
      <c r="C607" s="61"/>
      <c r="D607" s="61"/>
      <c r="E607" s="45" t="str">
        <f t="shared" si="27"/>
        <v/>
      </c>
      <c r="F607" s="61"/>
      <c r="G607" s="63" t="str">
        <f t="shared" si="29"/>
        <v/>
      </c>
      <c r="H607" s="47">
        <f t="shared" si="28"/>
        <v>0</v>
      </c>
    </row>
    <row r="608" spans="1:8">
      <c r="A608" s="73" t="s">
        <v>545</v>
      </c>
      <c r="B608" s="59">
        <f>SUM(B609:B615)</f>
        <v>171.57999999999998</v>
      </c>
      <c r="C608" s="59">
        <f>SUM(C609:C615)</f>
        <v>215</v>
      </c>
      <c r="D608" s="59">
        <f>SUM(D609:D615)</f>
        <v>204.6096</v>
      </c>
      <c r="E608" s="38">
        <f t="shared" si="27"/>
        <v>95.167255813953489</v>
      </c>
      <c r="F608" s="59">
        <f>SUM(F609:F615)</f>
        <v>172.8843</v>
      </c>
      <c r="G608" s="39">
        <f t="shared" si="29"/>
        <v>18.350596323668491</v>
      </c>
      <c r="H608" s="40">
        <f t="shared" si="28"/>
        <v>31.725300000000004</v>
      </c>
    </row>
    <row r="609" spans="1:8">
      <c r="A609" s="72" t="s">
        <v>546</v>
      </c>
      <c r="B609" s="61">
        <v>16.8</v>
      </c>
      <c r="C609" s="61"/>
      <c r="D609" s="61"/>
      <c r="E609" s="45" t="str">
        <f t="shared" si="27"/>
        <v/>
      </c>
      <c r="F609" s="61"/>
      <c r="G609" s="63" t="str">
        <f t="shared" si="29"/>
        <v/>
      </c>
      <c r="H609" s="47">
        <f t="shared" si="28"/>
        <v>0</v>
      </c>
    </row>
    <row r="610" spans="1:8" hidden="1">
      <c r="A610" s="72" t="s">
        <v>547</v>
      </c>
      <c r="B610" s="61"/>
      <c r="C610" s="61"/>
      <c r="D610" s="61"/>
      <c r="E610" s="45" t="str">
        <f t="shared" si="27"/>
        <v/>
      </c>
      <c r="F610" s="61"/>
      <c r="G610" s="63" t="str">
        <f t="shared" si="29"/>
        <v/>
      </c>
      <c r="H610" s="47">
        <f t="shared" si="28"/>
        <v>0</v>
      </c>
    </row>
    <row r="611" spans="1:8">
      <c r="A611" s="72" t="s">
        <v>548</v>
      </c>
      <c r="B611" s="69">
        <v>20</v>
      </c>
      <c r="C611" s="69">
        <v>80</v>
      </c>
      <c r="D611" s="69">
        <v>73</v>
      </c>
      <c r="E611" s="45">
        <f t="shared" si="27"/>
        <v>91.25</v>
      </c>
      <c r="F611" s="69">
        <v>33</v>
      </c>
      <c r="G611" s="63">
        <f t="shared" si="29"/>
        <v>121.21212121212122</v>
      </c>
      <c r="H611" s="47">
        <f t="shared" si="28"/>
        <v>40</v>
      </c>
    </row>
    <row r="612" spans="1:8" hidden="1">
      <c r="A612" s="72" t="s">
        <v>549</v>
      </c>
      <c r="B612" s="61"/>
      <c r="C612" s="61"/>
      <c r="D612" s="61"/>
      <c r="E612" s="45" t="str">
        <f t="shared" si="27"/>
        <v/>
      </c>
      <c r="F612" s="61"/>
      <c r="G612" s="63" t="str">
        <f t="shared" si="29"/>
        <v/>
      </c>
      <c r="H612" s="47">
        <f t="shared" si="28"/>
        <v>0</v>
      </c>
    </row>
    <row r="613" spans="1:8">
      <c r="A613" s="72" t="s">
        <v>550</v>
      </c>
      <c r="B613" s="61">
        <v>39</v>
      </c>
      <c r="C613" s="61"/>
      <c r="D613" s="61"/>
      <c r="E613" s="45" t="str">
        <f t="shared" si="27"/>
        <v/>
      </c>
      <c r="F613" s="61"/>
      <c r="G613" s="63" t="str">
        <f t="shared" si="29"/>
        <v/>
      </c>
      <c r="H613" s="47">
        <f t="shared" si="28"/>
        <v>0</v>
      </c>
    </row>
    <row r="614" spans="1:8" hidden="1">
      <c r="A614" s="72" t="s">
        <v>551</v>
      </c>
      <c r="B614" s="61"/>
      <c r="C614" s="61"/>
      <c r="D614" s="61"/>
      <c r="E614" s="45" t="str">
        <f t="shared" si="27"/>
        <v/>
      </c>
      <c r="F614" s="61"/>
      <c r="G614" s="63" t="str">
        <f t="shared" si="29"/>
        <v/>
      </c>
      <c r="H614" s="47">
        <f t="shared" si="28"/>
        <v>0</v>
      </c>
    </row>
    <row r="615" spans="1:8">
      <c r="A615" s="72" t="s">
        <v>552</v>
      </c>
      <c r="B615" s="61">
        <v>95.78</v>
      </c>
      <c r="C615" s="61">
        <v>135</v>
      </c>
      <c r="D615" s="61">
        <v>131.6096</v>
      </c>
      <c r="E615" s="45">
        <f t="shared" si="27"/>
        <v>97.488592592592596</v>
      </c>
      <c r="F615" s="61">
        <v>139.8843</v>
      </c>
      <c r="G615" s="63">
        <f t="shared" si="29"/>
        <v>-5.915388646188311</v>
      </c>
      <c r="H615" s="47">
        <f t="shared" si="28"/>
        <v>-8.2746999999999957</v>
      </c>
    </row>
    <row r="616" spans="1:8">
      <c r="A616" s="73" t="s">
        <v>553</v>
      </c>
      <c r="B616" s="59">
        <f>SUM(B617:B621)</f>
        <v>50</v>
      </c>
      <c r="C616" s="59">
        <f>SUM(C617:C621)</f>
        <v>27</v>
      </c>
      <c r="D616" s="59">
        <f>SUM(D617:D621)</f>
        <v>22.242010000000001</v>
      </c>
      <c r="E616" s="38">
        <f t="shared" si="27"/>
        <v>82.377814814814826</v>
      </c>
      <c r="F616" s="59">
        <f>SUM(F617:F621)</f>
        <v>14.0131</v>
      </c>
      <c r="G616" s="39">
        <f t="shared" si="29"/>
        <v>58.722980639544431</v>
      </c>
      <c r="H616" s="40">
        <f t="shared" si="28"/>
        <v>8.2289100000000008</v>
      </c>
    </row>
    <row r="617" spans="1:8">
      <c r="A617" s="72" t="s">
        <v>554</v>
      </c>
      <c r="B617" s="61">
        <v>27</v>
      </c>
      <c r="C617" s="61">
        <v>15</v>
      </c>
      <c r="D617" s="61">
        <v>12.7</v>
      </c>
      <c r="E617" s="45">
        <f t="shared" si="27"/>
        <v>84.666666666666657</v>
      </c>
      <c r="F617" s="61">
        <v>1.4</v>
      </c>
      <c r="G617" s="63">
        <f t="shared" si="29"/>
        <v>807.14285714285711</v>
      </c>
      <c r="H617" s="47">
        <f t="shared" si="28"/>
        <v>11.299999999999999</v>
      </c>
    </row>
    <row r="618" spans="1:8">
      <c r="A618" s="72" t="s">
        <v>555</v>
      </c>
      <c r="B618" s="61">
        <v>13</v>
      </c>
      <c r="C618" s="61">
        <v>9.5</v>
      </c>
      <c r="D618" s="61">
        <v>8.2000100000000007</v>
      </c>
      <c r="E618" s="45">
        <f t="shared" si="27"/>
        <v>86.315894736842111</v>
      </c>
      <c r="F618" s="61">
        <v>3.4131</v>
      </c>
      <c r="G618" s="63">
        <f t="shared" si="29"/>
        <v>140.25109138320005</v>
      </c>
      <c r="H618" s="47">
        <f t="shared" si="28"/>
        <v>4.7869100000000007</v>
      </c>
    </row>
    <row r="619" spans="1:8" hidden="1">
      <c r="A619" s="72" t="s">
        <v>556</v>
      </c>
      <c r="B619" s="61"/>
      <c r="C619" s="61"/>
      <c r="D619" s="61"/>
      <c r="E619" s="45" t="str">
        <f t="shared" si="27"/>
        <v/>
      </c>
      <c r="F619" s="61"/>
      <c r="G619" s="63" t="str">
        <f t="shared" si="29"/>
        <v/>
      </c>
      <c r="H619" s="47">
        <f t="shared" si="28"/>
        <v>0</v>
      </c>
    </row>
    <row r="620" spans="1:8">
      <c r="A620" s="72" t="s">
        <v>557</v>
      </c>
      <c r="B620" s="61">
        <v>10</v>
      </c>
      <c r="C620" s="61">
        <v>2</v>
      </c>
      <c r="D620" s="61">
        <v>1.1419999999999999</v>
      </c>
      <c r="E620" s="45">
        <f t="shared" si="27"/>
        <v>57.099999999999994</v>
      </c>
      <c r="F620" s="61">
        <v>9.1999999999999993</v>
      </c>
      <c r="G620" s="63">
        <f t="shared" si="29"/>
        <v>-87.58695652173914</v>
      </c>
      <c r="H620" s="47">
        <f t="shared" si="28"/>
        <v>-8.0579999999999998</v>
      </c>
    </row>
    <row r="621" spans="1:8">
      <c r="A621" s="72" t="s">
        <v>558</v>
      </c>
      <c r="B621" s="61"/>
      <c r="C621" s="61">
        <v>0.5</v>
      </c>
      <c r="D621" s="61">
        <v>0.2</v>
      </c>
      <c r="E621" s="45">
        <f t="shared" si="27"/>
        <v>40</v>
      </c>
      <c r="F621" s="61"/>
      <c r="G621" s="63" t="str">
        <f t="shared" si="29"/>
        <v/>
      </c>
      <c r="H621" s="47">
        <f t="shared" si="28"/>
        <v>0.2</v>
      </c>
    </row>
    <row r="622" spans="1:8">
      <c r="A622" s="73" t="s">
        <v>559</v>
      </c>
      <c r="B622" s="59">
        <f>SUM(B623:B628)</f>
        <v>148.98000000000002</v>
      </c>
      <c r="C622" s="59">
        <f>SUM(C623:C628)</f>
        <v>148.48000000000002</v>
      </c>
      <c r="D622" s="59">
        <f>SUM(D623:D628)</f>
        <v>136.8758</v>
      </c>
      <c r="E622" s="38">
        <f t="shared" si="27"/>
        <v>92.184671336206875</v>
      </c>
      <c r="F622" s="59">
        <f>SUM(F623:F628)</f>
        <v>138.66550000000001</v>
      </c>
      <c r="G622" s="39">
        <f t="shared" si="29"/>
        <v>-1.2906598973789518</v>
      </c>
      <c r="H622" s="40">
        <f t="shared" si="28"/>
        <v>-1.7897000000000105</v>
      </c>
    </row>
    <row r="623" spans="1:8">
      <c r="A623" s="72" t="s">
        <v>560</v>
      </c>
      <c r="B623" s="61">
        <v>9</v>
      </c>
      <c r="C623" s="61">
        <v>9</v>
      </c>
      <c r="D623" s="61">
        <v>7.0857999999999999</v>
      </c>
      <c r="E623" s="45">
        <f t="shared" si="27"/>
        <v>78.731111111111105</v>
      </c>
      <c r="F623" s="61">
        <v>2.1320000000000001</v>
      </c>
      <c r="G623" s="63">
        <f t="shared" si="29"/>
        <v>232.35459662288926</v>
      </c>
      <c r="H623" s="47">
        <f t="shared" si="28"/>
        <v>4.9537999999999993</v>
      </c>
    </row>
    <row r="624" spans="1:8">
      <c r="A624" s="72" t="s">
        <v>561</v>
      </c>
      <c r="B624" s="61">
        <v>103.98</v>
      </c>
      <c r="C624" s="61">
        <v>103.98</v>
      </c>
      <c r="D624" s="61">
        <v>95.05</v>
      </c>
      <c r="E624" s="45">
        <f t="shared" si="27"/>
        <v>91.411809963454502</v>
      </c>
      <c r="F624" s="61">
        <v>92.52</v>
      </c>
      <c r="G624" s="63">
        <f t="shared" si="29"/>
        <v>2.734543882403806</v>
      </c>
      <c r="H624" s="47">
        <f t="shared" si="28"/>
        <v>2.5300000000000011</v>
      </c>
    </row>
    <row r="625" spans="1:8" hidden="1">
      <c r="A625" s="72" t="s">
        <v>562</v>
      </c>
      <c r="B625" s="61"/>
      <c r="C625" s="61"/>
      <c r="D625" s="61"/>
      <c r="E625" s="45" t="str">
        <f t="shared" si="27"/>
        <v/>
      </c>
      <c r="F625" s="61"/>
      <c r="G625" s="63" t="str">
        <f t="shared" si="29"/>
        <v/>
      </c>
      <c r="H625" s="47">
        <f t="shared" si="28"/>
        <v>0</v>
      </c>
    </row>
    <row r="626" spans="1:8">
      <c r="A626" s="72" t="s">
        <v>563</v>
      </c>
      <c r="B626" s="61">
        <v>36</v>
      </c>
      <c r="C626" s="61">
        <v>35.5</v>
      </c>
      <c r="D626" s="61">
        <v>34.74</v>
      </c>
      <c r="E626" s="45">
        <f t="shared" si="27"/>
        <v>97.859154929577471</v>
      </c>
      <c r="F626" s="61">
        <v>44.013500000000001</v>
      </c>
      <c r="G626" s="63">
        <f t="shared" si="29"/>
        <v>-21.069671805241569</v>
      </c>
      <c r="H626" s="47">
        <f t="shared" si="28"/>
        <v>-9.2734999999999985</v>
      </c>
    </row>
    <row r="627" spans="1:8" hidden="1">
      <c r="A627" s="72" t="s">
        <v>564</v>
      </c>
      <c r="B627" s="61"/>
      <c r="C627" s="61"/>
      <c r="D627" s="61"/>
      <c r="E627" s="45" t="str">
        <f t="shared" si="27"/>
        <v/>
      </c>
      <c r="F627" s="61"/>
      <c r="G627" s="63" t="str">
        <f t="shared" si="29"/>
        <v/>
      </c>
      <c r="H627" s="47">
        <f t="shared" si="28"/>
        <v>0</v>
      </c>
    </row>
    <row r="628" spans="1:8" hidden="1">
      <c r="A628" s="72" t="s">
        <v>565</v>
      </c>
      <c r="B628" s="59">
        <v>0</v>
      </c>
      <c r="C628" s="59">
        <v>0</v>
      </c>
      <c r="D628" s="59"/>
      <c r="E628" s="45" t="str">
        <f t="shared" si="27"/>
        <v/>
      </c>
      <c r="F628" s="61"/>
      <c r="G628" s="63" t="str">
        <f t="shared" si="29"/>
        <v/>
      </c>
      <c r="H628" s="47">
        <f t="shared" si="28"/>
        <v>0</v>
      </c>
    </row>
    <row r="629" spans="1:8">
      <c r="A629" s="73" t="s">
        <v>566</v>
      </c>
      <c r="B629" s="59">
        <f>SUM(B630:B637)</f>
        <v>10</v>
      </c>
      <c r="C629" s="59">
        <f>SUM(C630:C637)</f>
        <v>7.5</v>
      </c>
      <c r="D629" s="59">
        <f>SUM(D630:D637)</f>
        <v>6.7360000000000007</v>
      </c>
      <c r="E629" s="38">
        <f t="shared" si="27"/>
        <v>89.813333333333347</v>
      </c>
      <c r="F629" s="59">
        <f>SUM(F630:F637)</f>
        <v>11.09</v>
      </c>
      <c r="G629" s="39">
        <f t="shared" si="29"/>
        <v>-39.260595130748413</v>
      </c>
      <c r="H629" s="40">
        <f t="shared" si="28"/>
        <v>-4.3539999999999992</v>
      </c>
    </row>
    <row r="630" spans="1:8" hidden="1">
      <c r="A630" s="72" t="s">
        <v>171</v>
      </c>
      <c r="B630" s="61"/>
      <c r="C630" s="61"/>
      <c r="D630" s="61"/>
      <c r="E630" s="45" t="str">
        <f t="shared" si="27"/>
        <v/>
      </c>
      <c r="F630" s="61"/>
      <c r="G630" s="63" t="str">
        <f t="shared" si="29"/>
        <v/>
      </c>
      <c r="H630" s="47">
        <f t="shared" si="28"/>
        <v>0</v>
      </c>
    </row>
    <row r="631" spans="1:8" hidden="1">
      <c r="A631" s="72" t="s">
        <v>172</v>
      </c>
      <c r="B631" s="61"/>
      <c r="C631" s="61"/>
      <c r="D631" s="61"/>
      <c r="E631" s="45" t="str">
        <f t="shared" si="27"/>
        <v/>
      </c>
      <c r="F631" s="61"/>
      <c r="G631" s="63" t="str">
        <f t="shared" si="29"/>
        <v/>
      </c>
      <c r="H631" s="47">
        <f t="shared" si="28"/>
        <v>0</v>
      </c>
    </row>
    <row r="632" spans="1:8" hidden="1">
      <c r="A632" s="72" t="s">
        <v>173</v>
      </c>
      <c r="B632" s="61"/>
      <c r="C632" s="61"/>
      <c r="D632" s="61"/>
      <c r="E632" s="45" t="str">
        <f t="shared" si="27"/>
        <v/>
      </c>
      <c r="F632" s="61"/>
      <c r="G632" s="63" t="str">
        <f t="shared" si="29"/>
        <v/>
      </c>
      <c r="H632" s="47">
        <f t="shared" si="28"/>
        <v>0</v>
      </c>
    </row>
    <row r="633" spans="1:8" hidden="1">
      <c r="A633" s="72" t="s">
        <v>567</v>
      </c>
      <c r="B633" s="61"/>
      <c r="C633" s="61"/>
      <c r="D633" s="61"/>
      <c r="E633" s="45" t="str">
        <f t="shared" si="27"/>
        <v/>
      </c>
      <c r="F633" s="61"/>
      <c r="G633" s="63" t="str">
        <f t="shared" si="29"/>
        <v/>
      </c>
      <c r="H633" s="47">
        <f t="shared" si="28"/>
        <v>0</v>
      </c>
    </row>
    <row r="634" spans="1:8">
      <c r="A634" s="72" t="s">
        <v>568</v>
      </c>
      <c r="B634" s="61">
        <v>7</v>
      </c>
      <c r="C634" s="61">
        <v>5</v>
      </c>
      <c r="D634" s="61">
        <v>4.6360000000000001</v>
      </c>
      <c r="E634" s="45">
        <f t="shared" si="27"/>
        <v>92.72</v>
      </c>
      <c r="F634" s="61">
        <v>11.09</v>
      </c>
      <c r="G634" s="63">
        <f t="shared" si="29"/>
        <v>-58.196573489630296</v>
      </c>
      <c r="H634" s="47">
        <f t="shared" si="28"/>
        <v>-6.4539999999999997</v>
      </c>
    </row>
    <row r="635" spans="1:8" hidden="1">
      <c r="A635" s="72" t="s">
        <v>569</v>
      </c>
      <c r="B635" s="61"/>
      <c r="C635" s="61"/>
      <c r="D635" s="61"/>
      <c r="E635" s="45" t="str">
        <f t="shared" si="27"/>
        <v/>
      </c>
      <c r="F635" s="61"/>
      <c r="G635" s="63" t="str">
        <f t="shared" si="29"/>
        <v/>
      </c>
      <c r="H635" s="47">
        <f t="shared" si="28"/>
        <v>0</v>
      </c>
    </row>
    <row r="636" spans="1:8" hidden="1">
      <c r="A636" s="72" t="s">
        <v>570</v>
      </c>
      <c r="B636" s="61"/>
      <c r="C636" s="61"/>
      <c r="D636" s="61"/>
      <c r="E636" s="45" t="str">
        <f t="shared" si="27"/>
        <v/>
      </c>
      <c r="F636" s="61"/>
      <c r="G636" s="63" t="str">
        <f t="shared" si="29"/>
        <v/>
      </c>
      <c r="H636" s="47">
        <f t="shared" si="28"/>
        <v>0</v>
      </c>
    </row>
    <row r="637" spans="1:8">
      <c r="A637" s="72" t="s">
        <v>571</v>
      </c>
      <c r="B637" s="61">
        <v>3</v>
      </c>
      <c r="C637" s="61">
        <v>2.5</v>
      </c>
      <c r="D637" s="61">
        <v>2.1</v>
      </c>
      <c r="E637" s="45">
        <f t="shared" si="27"/>
        <v>84.000000000000014</v>
      </c>
      <c r="F637" s="61"/>
      <c r="G637" s="63" t="str">
        <f t="shared" si="29"/>
        <v/>
      </c>
      <c r="H637" s="47">
        <f t="shared" si="28"/>
        <v>2.1</v>
      </c>
    </row>
    <row r="638" spans="1:8">
      <c r="A638" s="73" t="s">
        <v>572</v>
      </c>
      <c r="B638" s="59">
        <f>SUM(B639:B642)</f>
        <v>0</v>
      </c>
      <c r="C638" s="59">
        <f>SUM(C639:C642)</f>
        <v>0</v>
      </c>
      <c r="D638" s="59">
        <f>SUM(D639:D642)</f>
        <v>56.690399999999997</v>
      </c>
      <c r="E638" s="38" t="str">
        <f t="shared" si="27"/>
        <v/>
      </c>
      <c r="F638" s="59">
        <f>SUM(F639:F642)</f>
        <v>0</v>
      </c>
      <c r="G638" s="39" t="str">
        <f t="shared" si="29"/>
        <v/>
      </c>
      <c r="H638" s="40">
        <f t="shared" si="28"/>
        <v>56.690399999999997</v>
      </c>
    </row>
    <row r="639" spans="1:8">
      <c r="A639" s="72" t="s">
        <v>573</v>
      </c>
      <c r="B639" s="61"/>
      <c r="C639" s="61"/>
      <c r="D639" s="61">
        <v>10.3</v>
      </c>
      <c r="E639" s="45" t="str">
        <f t="shared" si="27"/>
        <v/>
      </c>
      <c r="F639" s="61"/>
      <c r="G639" s="63" t="str">
        <f t="shared" si="29"/>
        <v/>
      </c>
      <c r="H639" s="47">
        <f t="shared" si="28"/>
        <v>10.3</v>
      </c>
    </row>
    <row r="640" spans="1:8">
      <c r="A640" s="72" t="s">
        <v>574</v>
      </c>
      <c r="B640" s="61"/>
      <c r="C640" s="61"/>
      <c r="D640" s="61">
        <v>8.3903999999999996</v>
      </c>
      <c r="E640" s="45" t="str">
        <f t="shared" si="27"/>
        <v/>
      </c>
      <c r="F640" s="61"/>
      <c r="G640" s="63" t="str">
        <f t="shared" si="29"/>
        <v/>
      </c>
      <c r="H640" s="47">
        <f t="shared" si="28"/>
        <v>8.3903999999999996</v>
      </c>
    </row>
    <row r="641" spans="1:8">
      <c r="A641" s="72" t="s">
        <v>575</v>
      </c>
      <c r="B641" s="61"/>
      <c r="C641" s="61"/>
      <c r="D641" s="61">
        <v>28</v>
      </c>
      <c r="E641" s="45" t="str">
        <f t="shared" si="27"/>
        <v/>
      </c>
      <c r="F641" s="61"/>
      <c r="G641" s="63" t="str">
        <f t="shared" si="29"/>
        <v/>
      </c>
      <c r="H641" s="47">
        <f t="shared" si="28"/>
        <v>28</v>
      </c>
    </row>
    <row r="642" spans="1:8">
      <c r="A642" s="72" t="s">
        <v>576</v>
      </c>
      <c r="B642" s="61"/>
      <c r="C642" s="61"/>
      <c r="D642" s="61">
        <v>10</v>
      </c>
      <c r="E642" s="45" t="str">
        <f t="shared" si="27"/>
        <v/>
      </c>
      <c r="F642" s="61"/>
      <c r="G642" s="63" t="str">
        <f t="shared" si="29"/>
        <v/>
      </c>
      <c r="H642" s="47">
        <f t="shared" si="28"/>
        <v>10</v>
      </c>
    </row>
    <row r="643" spans="1:8">
      <c r="A643" s="73" t="s">
        <v>577</v>
      </c>
      <c r="B643" s="59">
        <f>SUM(B644:B647)</f>
        <v>0</v>
      </c>
      <c r="C643" s="59">
        <f>SUM(C644:C647)</f>
        <v>0</v>
      </c>
      <c r="D643" s="59">
        <f>SUM(D644:D647)</f>
        <v>0</v>
      </c>
      <c r="E643" s="38" t="str">
        <f t="shared" si="27"/>
        <v/>
      </c>
      <c r="F643" s="59">
        <f>SUM(F644:F647)</f>
        <v>0</v>
      </c>
      <c r="G643" s="39" t="str">
        <f t="shared" si="29"/>
        <v/>
      </c>
      <c r="H643" s="40">
        <f t="shared" si="28"/>
        <v>0</v>
      </c>
    </row>
    <row r="644" spans="1:8" hidden="1">
      <c r="A644" s="72" t="s">
        <v>171</v>
      </c>
      <c r="B644" s="61"/>
      <c r="C644" s="61"/>
      <c r="D644" s="61"/>
      <c r="E644" s="45" t="str">
        <f t="shared" si="27"/>
        <v/>
      </c>
      <c r="F644" s="61"/>
      <c r="G644" s="63" t="str">
        <f t="shared" si="29"/>
        <v/>
      </c>
      <c r="H644" s="47">
        <f t="shared" si="28"/>
        <v>0</v>
      </c>
    </row>
    <row r="645" spans="1:8" hidden="1">
      <c r="A645" s="72" t="s">
        <v>172</v>
      </c>
      <c r="B645" s="61"/>
      <c r="C645" s="61"/>
      <c r="D645" s="61"/>
      <c r="E645" s="45" t="str">
        <f t="shared" si="27"/>
        <v/>
      </c>
      <c r="F645" s="61"/>
      <c r="G645" s="63" t="str">
        <f t="shared" si="29"/>
        <v/>
      </c>
      <c r="H645" s="47">
        <f t="shared" si="28"/>
        <v>0</v>
      </c>
    </row>
    <row r="646" spans="1:8" hidden="1">
      <c r="A646" s="72" t="s">
        <v>173</v>
      </c>
      <c r="B646" s="61"/>
      <c r="C646" s="61"/>
      <c r="D646" s="61"/>
      <c r="E646" s="45" t="str">
        <f t="shared" ref="E646:E709" si="30">IFERROR(D646/C646*100,"")</f>
        <v/>
      </c>
      <c r="F646" s="61"/>
      <c r="G646" s="63" t="str">
        <f t="shared" si="29"/>
        <v/>
      </c>
      <c r="H646" s="47">
        <f t="shared" ref="H646:H709" si="31">D646-F646</f>
        <v>0</v>
      </c>
    </row>
    <row r="647" spans="1:8" hidden="1">
      <c r="A647" s="72" t="s">
        <v>578</v>
      </c>
      <c r="B647" s="61"/>
      <c r="C647" s="61"/>
      <c r="D647" s="61"/>
      <c r="E647" s="45" t="str">
        <f t="shared" si="30"/>
        <v/>
      </c>
      <c r="F647" s="61"/>
      <c r="G647" s="63" t="str">
        <f t="shared" ref="G647:G710" si="32">IFERROR(H647/F647*100,"")</f>
        <v/>
      </c>
      <c r="H647" s="47">
        <f t="shared" si="31"/>
        <v>0</v>
      </c>
    </row>
    <row r="648" spans="1:8">
      <c r="A648" s="73" t="s">
        <v>579</v>
      </c>
      <c r="B648" s="59">
        <f>SUM(B649:B650)</f>
        <v>270</v>
      </c>
      <c r="C648" s="59">
        <f>SUM(C649:C650)</f>
        <v>414</v>
      </c>
      <c r="D648" s="59">
        <f>SUM(D649:D650)</f>
        <v>572.06049999999993</v>
      </c>
      <c r="E648" s="38">
        <f t="shared" si="30"/>
        <v>138.17886473429951</v>
      </c>
      <c r="F648" s="59">
        <f>SUM(F649:F650)</f>
        <v>429.3768</v>
      </c>
      <c r="G648" s="39">
        <f t="shared" si="32"/>
        <v>33.230416734206401</v>
      </c>
      <c r="H648" s="40">
        <f t="shared" si="31"/>
        <v>142.68369999999993</v>
      </c>
    </row>
    <row r="649" spans="1:8">
      <c r="A649" s="72" t="s">
        <v>580</v>
      </c>
      <c r="B649" s="61">
        <v>13</v>
      </c>
      <c r="C649" s="61">
        <v>13</v>
      </c>
      <c r="D649" s="61">
        <v>5.1971999999999996</v>
      </c>
      <c r="E649" s="45">
        <f t="shared" si="30"/>
        <v>39.978461538461538</v>
      </c>
      <c r="F649" s="61">
        <v>6.4344000000000001</v>
      </c>
      <c r="G649" s="63">
        <f t="shared" si="32"/>
        <v>-19.227900037299523</v>
      </c>
      <c r="H649" s="47">
        <f t="shared" si="31"/>
        <v>-1.2372000000000005</v>
      </c>
    </row>
    <row r="650" spans="1:8">
      <c r="A650" s="72" t="s">
        <v>581</v>
      </c>
      <c r="B650" s="61">
        <v>257</v>
      </c>
      <c r="C650" s="61">
        <v>401</v>
      </c>
      <c r="D650" s="61">
        <v>566.86329999999998</v>
      </c>
      <c r="E650" s="45">
        <f t="shared" si="30"/>
        <v>141.36241895261844</v>
      </c>
      <c r="F650" s="61">
        <v>422.94240000000002</v>
      </c>
      <c r="G650" s="63">
        <f t="shared" si="32"/>
        <v>34.028487094223692</v>
      </c>
      <c r="H650" s="47">
        <f t="shared" si="31"/>
        <v>143.92089999999996</v>
      </c>
    </row>
    <row r="651" spans="1:8">
      <c r="A651" s="73" t="s">
        <v>582</v>
      </c>
      <c r="B651" s="59">
        <f>SUM(B652:B653)</f>
        <v>5</v>
      </c>
      <c r="C651" s="59">
        <f>SUM(C652:C653)</f>
        <v>5</v>
      </c>
      <c r="D651" s="59">
        <f>SUM(D652:D653)</f>
        <v>13.92</v>
      </c>
      <c r="E651" s="38">
        <f t="shared" si="30"/>
        <v>278.39999999999998</v>
      </c>
      <c r="F651" s="59">
        <f>SUM(F652:F653)</f>
        <v>4.87</v>
      </c>
      <c r="G651" s="39">
        <f t="shared" si="32"/>
        <v>185.8316221765914</v>
      </c>
      <c r="H651" s="40">
        <f t="shared" si="31"/>
        <v>9.0500000000000007</v>
      </c>
    </row>
    <row r="652" spans="1:8">
      <c r="A652" s="72" t="s">
        <v>583</v>
      </c>
      <c r="B652" s="61">
        <v>5</v>
      </c>
      <c r="C652" s="61">
        <v>5</v>
      </c>
      <c r="D652" s="61">
        <v>13.92</v>
      </c>
      <c r="E652" s="45">
        <f t="shared" si="30"/>
        <v>278.39999999999998</v>
      </c>
      <c r="F652" s="61">
        <v>4.87</v>
      </c>
      <c r="G652" s="63">
        <f t="shared" si="32"/>
        <v>185.8316221765914</v>
      </c>
      <c r="H652" s="47">
        <f t="shared" si="31"/>
        <v>9.0500000000000007</v>
      </c>
    </row>
    <row r="653" spans="1:8" hidden="1">
      <c r="A653" s="72" t="s">
        <v>584</v>
      </c>
      <c r="B653" s="61"/>
      <c r="C653" s="61"/>
      <c r="D653" s="61"/>
      <c r="E653" s="45" t="str">
        <f t="shared" si="30"/>
        <v/>
      </c>
      <c r="F653" s="61"/>
      <c r="G653" s="63" t="str">
        <f t="shared" si="32"/>
        <v/>
      </c>
      <c r="H653" s="47">
        <f t="shared" si="31"/>
        <v>0</v>
      </c>
    </row>
    <row r="654" spans="1:8">
      <c r="A654" s="73" t="s">
        <v>585</v>
      </c>
      <c r="B654" s="59">
        <f>SUM(B655:B656)</f>
        <v>55.8</v>
      </c>
      <c r="C654" s="59">
        <f>SUM(C655:C656)</f>
        <v>55.8</v>
      </c>
      <c r="D654" s="59">
        <f>SUM(D655:D656)</f>
        <v>67.703600000000009</v>
      </c>
      <c r="E654" s="38">
        <f t="shared" si="30"/>
        <v>121.33261648745521</v>
      </c>
      <c r="F654" s="59">
        <f>SUM(F655:F656)</f>
        <v>52.564999999999998</v>
      </c>
      <c r="G654" s="39">
        <f t="shared" si="32"/>
        <v>28.79977171121471</v>
      </c>
      <c r="H654" s="40">
        <f t="shared" si="31"/>
        <v>15.138600000000011</v>
      </c>
    </row>
    <row r="655" spans="1:8">
      <c r="A655" s="72" t="s">
        <v>586</v>
      </c>
      <c r="B655" s="61">
        <v>0.8</v>
      </c>
      <c r="C655" s="61">
        <v>0.8</v>
      </c>
      <c r="D655" s="61">
        <v>0.79</v>
      </c>
      <c r="E655" s="45">
        <f t="shared" si="30"/>
        <v>98.75</v>
      </c>
      <c r="F655" s="61"/>
      <c r="G655" s="63" t="str">
        <f t="shared" si="32"/>
        <v/>
      </c>
      <c r="H655" s="47">
        <f t="shared" si="31"/>
        <v>0.79</v>
      </c>
    </row>
    <row r="656" spans="1:8">
      <c r="A656" s="72" t="s">
        <v>587</v>
      </c>
      <c r="B656" s="61">
        <v>55</v>
      </c>
      <c r="C656" s="61">
        <v>55</v>
      </c>
      <c r="D656" s="61">
        <v>66.913600000000002</v>
      </c>
      <c r="E656" s="45">
        <f t="shared" si="30"/>
        <v>121.66109090909092</v>
      </c>
      <c r="F656" s="61">
        <v>52.564999999999998</v>
      </c>
      <c r="G656" s="63">
        <f t="shared" si="32"/>
        <v>27.296870541234675</v>
      </c>
      <c r="H656" s="47">
        <f t="shared" si="31"/>
        <v>14.348600000000005</v>
      </c>
    </row>
    <row r="657" spans="1:8">
      <c r="A657" s="73" t="s">
        <v>588</v>
      </c>
      <c r="B657" s="59">
        <f>SUM(B658:B659)</f>
        <v>1</v>
      </c>
      <c r="C657" s="59">
        <f>SUM(C658:C659)</f>
        <v>0</v>
      </c>
      <c r="D657" s="59">
        <f>SUM(D658:D659)</f>
        <v>0</v>
      </c>
      <c r="E657" s="38" t="str">
        <f t="shared" si="30"/>
        <v/>
      </c>
      <c r="F657" s="59">
        <f>SUM(F658:F659)</f>
        <v>0.63600000000000001</v>
      </c>
      <c r="G657" s="39">
        <f t="shared" si="32"/>
        <v>-100</v>
      </c>
      <c r="H657" s="40">
        <f t="shared" si="31"/>
        <v>-0.63600000000000001</v>
      </c>
    </row>
    <row r="658" spans="1:8" hidden="1">
      <c r="A658" s="72" t="s">
        <v>589</v>
      </c>
      <c r="B658" s="61">
        <v>0</v>
      </c>
      <c r="C658" s="61">
        <v>0</v>
      </c>
      <c r="D658" s="61"/>
      <c r="E658" s="45" t="str">
        <f t="shared" si="30"/>
        <v/>
      </c>
      <c r="F658" s="61"/>
      <c r="G658" s="63" t="str">
        <f t="shared" si="32"/>
        <v/>
      </c>
      <c r="H658" s="47">
        <f t="shared" si="31"/>
        <v>0</v>
      </c>
    </row>
    <row r="659" spans="1:8">
      <c r="A659" s="72" t="s">
        <v>590</v>
      </c>
      <c r="B659" s="61">
        <v>1</v>
      </c>
      <c r="C659" s="61"/>
      <c r="D659" s="61"/>
      <c r="E659" s="45" t="str">
        <f t="shared" si="30"/>
        <v/>
      </c>
      <c r="F659" s="61">
        <v>0.63600000000000001</v>
      </c>
      <c r="G659" s="63">
        <f t="shared" si="32"/>
        <v>-100</v>
      </c>
      <c r="H659" s="47">
        <f t="shared" si="31"/>
        <v>-0.63600000000000001</v>
      </c>
    </row>
    <row r="660" spans="1:8">
      <c r="A660" s="73" t="s">
        <v>591</v>
      </c>
      <c r="B660" s="59">
        <f>SUM(B661:B663)</f>
        <v>1101.4402</v>
      </c>
      <c r="C660" s="59">
        <f>SUM(C661:C663)</f>
        <v>1201.4402</v>
      </c>
      <c r="D660" s="59">
        <f>SUM(D661:D663)</f>
        <v>1510.1345000000001</v>
      </c>
      <c r="E660" s="38">
        <f t="shared" si="30"/>
        <v>125.6936882917685</v>
      </c>
      <c r="F660" s="59">
        <f>SUM(F661:F663)</f>
        <v>897.28009999999995</v>
      </c>
      <c r="G660" s="39">
        <f t="shared" si="32"/>
        <v>68.301347594803474</v>
      </c>
      <c r="H660" s="40">
        <f t="shared" si="31"/>
        <v>612.85440000000017</v>
      </c>
    </row>
    <row r="661" spans="1:8" hidden="1">
      <c r="A661" s="72" t="s">
        <v>592</v>
      </c>
      <c r="B661" s="61">
        <v>0</v>
      </c>
      <c r="C661" s="61">
        <v>0</v>
      </c>
      <c r="D661" s="61">
        <v>0</v>
      </c>
      <c r="E661" s="45" t="str">
        <f t="shared" si="30"/>
        <v/>
      </c>
      <c r="F661" s="61"/>
      <c r="G661" s="63" t="str">
        <f t="shared" si="32"/>
        <v/>
      </c>
      <c r="H661" s="47">
        <f t="shared" si="31"/>
        <v>0</v>
      </c>
    </row>
    <row r="662" spans="1:8">
      <c r="A662" s="72" t="s">
        <v>593</v>
      </c>
      <c r="B662" s="61">
        <v>1052</v>
      </c>
      <c r="C662" s="61">
        <v>1152</v>
      </c>
      <c r="D662" s="61">
        <v>1506.2815000000001</v>
      </c>
      <c r="E662" s="45">
        <f t="shared" si="30"/>
        <v>130.75360243055556</v>
      </c>
      <c r="F662" s="61">
        <v>897.28009999999995</v>
      </c>
      <c r="G662" s="63">
        <f t="shared" si="32"/>
        <v>67.871938762489009</v>
      </c>
      <c r="H662" s="47">
        <f t="shared" si="31"/>
        <v>609.0014000000001</v>
      </c>
    </row>
    <row r="663" spans="1:8">
      <c r="A663" s="72" t="s">
        <v>594</v>
      </c>
      <c r="B663" s="61">
        <v>49.440199999999997</v>
      </c>
      <c r="C663" s="61">
        <v>49.440199999999997</v>
      </c>
      <c r="D663" s="61">
        <v>3.8530000000000002</v>
      </c>
      <c r="E663" s="45">
        <f t="shared" si="30"/>
        <v>7.7932532635385785</v>
      </c>
      <c r="F663" s="61"/>
      <c r="G663" s="63" t="str">
        <f t="shared" si="32"/>
        <v/>
      </c>
      <c r="H663" s="47">
        <f t="shared" si="31"/>
        <v>3.8530000000000002</v>
      </c>
    </row>
    <row r="664" spans="1:8">
      <c r="A664" s="73" t="s">
        <v>595</v>
      </c>
      <c r="B664" s="59">
        <f>SUM(B665:B668)</f>
        <v>0</v>
      </c>
      <c r="C664" s="59">
        <f>SUM(C665:C668)</f>
        <v>0</v>
      </c>
      <c r="D664" s="59">
        <f>SUM(C665:C668)</f>
        <v>0</v>
      </c>
      <c r="E664" s="45" t="str">
        <f t="shared" si="30"/>
        <v/>
      </c>
      <c r="F664" s="61">
        <f>SUM(E665:E668)</f>
        <v>0</v>
      </c>
      <c r="G664" s="63" t="str">
        <f t="shared" si="32"/>
        <v/>
      </c>
      <c r="H664" s="47">
        <f t="shared" si="31"/>
        <v>0</v>
      </c>
    </row>
    <row r="665" spans="1:8" hidden="1">
      <c r="A665" s="72" t="s">
        <v>596</v>
      </c>
      <c r="B665" s="61"/>
      <c r="C665" s="61"/>
      <c r="D665" s="61"/>
      <c r="E665" s="45" t="str">
        <f t="shared" si="30"/>
        <v/>
      </c>
      <c r="F665" s="61"/>
      <c r="G665" s="63" t="str">
        <f t="shared" si="32"/>
        <v/>
      </c>
      <c r="H665" s="47">
        <f t="shared" si="31"/>
        <v>0</v>
      </c>
    </row>
    <row r="666" spans="1:8" hidden="1">
      <c r="A666" s="72" t="s">
        <v>597</v>
      </c>
      <c r="B666" s="61"/>
      <c r="C666" s="61"/>
      <c r="D666" s="61"/>
      <c r="E666" s="45" t="str">
        <f t="shared" si="30"/>
        <v/>
      </c>
      <c r="F666" s="61"/>
      <c r="G666" s="63" t="str">
        <f t="shared" si="32"/>
        <v/>
      </c>
      <c r="H666" s="47">
        <f t="shared" si="31"/>
        <v>0</v>
      </c>
    </row>
    <row r="667" spans="1:8" hidden="1">
      <c r="A667" s="72" t="s">
        <v>598</v>
      </c>
      <c r="B667" s="61"/>
      <c r="C667" s="61"/>
      <c r="D667" s="61"/>
      <c r="E667" s="45" t="str">
        <f t="shared" si="30"/>
        <v/>
      </c>
      <c r="F667" s="61"/>
      <c r="G667" s="63" t="str">
        <f t="shared" si="32"/>
        <v/>
      </c>
      <c r="H667" s="47">
        <f t="shared" si="31"/>
        <v>0</v>
      </c>
    </row>
    <row r="668" spans="1:8" hidden="1">
      <c r="A668" s="72" t="s">
        <v>599</v>
      </c>
      <c r="B668" s="61"/>
      <c r="C668" s="61"/>
      <c r="D668" s="61"/>
      <c r="E668" s="45" t="str">
        <f t="shared" si="30"/>
        <v/>
      </c>
      <c r="F668" s="61"/>
      <c r="G668" s="63" t="str">
        <f t="shared" si="32"/>
        <v/>
      </c>
      <c r="H668" s="47">
        <f t="shared" si="31"/>
        <v>0</v>
      </c>
    </row>
    <row r="669" spans="1:8">
      <c r="A669" s="73" t="s">
        <v>600</v>
      </c>
      <c r="B669" s="59">
        <f>B670</f>
        <v>245</v>
      </c>
      <c r="C669" s="59">
        <f>C670</f>
        <v>110</v>
      </c>
      <c r="D669" s="59">
        <f>D670</f>
        <v>108.839</v>
      </c>
      <c r="E669" s="38">
        <f t="shared" si="30"/>
        <v>98.944545454545448</v>
      </c>
      <c r="F669" s="59">
        <f>F670</f>
        <v>164.40629999999999</v>
      </c>
      <c r="G669" s="39">
        <f t="shared" si="32"/>
        <v>-33.79876561907907</v>
      </c>
      <c r="H669" s="40">
        <f t="shared" si="31"/>
        <v>-55.567299999999989</v>
      </c>
    </row>
    <row r="670" spans="1:8">
      <c r="A670" s="72" t="s">
        <v>601</v>
      </c>
      <c r="B670" s="61">
        <v>245</v>
      </c>
      <c r="C670" s="61">
        <v>110</v>
      </c>
      <c r="D670" s="61">
        <v>108.839</v>
      </c>
      <c r="E670" s="45">
        <f t="shared" si="30"/>
        <v>98.944545454545448</v>
      </c>
      <c r="F670" s="61">
        <v>164.40629999999999</v>
      </c>
      <c r="G670" s="63">
        <f t="shared" si="32"/>
        <v>-33.79876561907907</v>
      </c>
      <c r="H670" s="47">
        <f t="shared" si="31"/>
        <v>-55.567299999999989</v>
      </c>
    </row>
    <row r="671" spans="1:8">
      <c r="A671" s="73" t="s">
        <v>602</v>
      </c>
      <c r="B671" s="59">
        <f>SUM(B672,B677,B690,B694,B706,B709,B713,B723,B728,B734,B738,B741)</f>
        <v>2274.2570999999998</v>
      </c>
      <c r="C671" s="59">
        <f>SUM(C672,C677,C690,C694,C706,C709,C713,C723,C728,C734,C738,C741)</f>
        <v>2254.9570999999996</v>
      </c>
      <c r="D671" s="59">
        <f>SUM(D672,D677,D690,D694,D706,D709,D713,D723,D728,D734,D738,D741)</f>
        <v>2112.0425999999998</v>
      </c>
      <c r="E671" s="38">
        <f t="shared" si="30"/>
        <v>93.662207587009078</v>
      </c>
      <c r="F671" s="59">
        <f>SUM(F672,F677,F690,F694,F706,F709,F713,F723,F728,F734,F738,F741)</f>
        <v>1708.1604</v>
      </c>
      <c r="G671" s="39">
        <f t="shared" si="32"/>
        <v>23.644278371047577</v>
      </c>
      <c r="H671" s="40">
        <f t="shared" si="31"/>
        <v>403.88219999999978</v>
      </c>
    </row>
    <row r="672" spans="1:8">
      <c r="A672" s="73" t="s">
        <v>603</v>
      </c>
      <c r="B672" s="59">
        <f>SUM(B673:B676)</f>
        <v>30</v>
      </c>
      <c r="C672" s="59">
        <f>SUM(C673:C676)</f>
        <v>0</v>
      </c>
      <c r="D672" s="59">
        <f>SUM(D673:D676)</f>
        <v>0</v>
      </c>
      <c r="E672" s="38" t="str">
        <f t="shared" si="30"/>
        <v/>
      </c>
      <c r="F672" s="59">
        <f>SUM(F673:F676)</f>
        <v>26.26</v>
      </c>
      <c r="G672" s="39">
        <f t="shared" si="32"/>
        <v>-100</v>
      </c>
      <c r="H672" s="40">
        <f t="shared" si="31"/>
        <v>-26.26</v>
      </c>
    </row>
    <row r="673" spans="1:8" hidden="1">
      <c r="A673" s="72" t="s">
        <v>171</v>
      </c>
      <c r="B673" s="61"/>
      <c r="C673" s="61"/>
      <c r="D673" s="61"/>
      <c r="E673" s="45" t="str">
        <f t="shared" si="30"/>
        <v/>
      </c>
      <c r="F673" s="61"/>
      <c r="G673" s="63" t="str">
        <f t="shared" si="32"/>
        <v/>
      </c>
      <c r="H673" s="47">
        <f t="shared" si="31"/>
        <v>0</v>
      </c>
    </row>
    <row r="674" spans="1:8" hidden="1">
      <c r="A674" s="72" t="s">
        <v>172</v>
      </c>
      <c r="B674" s="61"/>
      <c r="C674" s="61"/>
      <c r="D674" s="61"/>
      <c r="E674" s="45" t="str">
        <f t="shared" si="30"/>
        <v/>
      </c>
      <c r="F674" s="61"/>
      <c r="G674" s="63" t="str">
        <f t="shared" si="32"/>
        <v/>
      </c>
      <c r="H674" s="47">
        <f t="shared" si="31"/>
        <v>0</v>
      </c>
    </row>
    <row r="675" spans="1:8">
      <c r="A675" s="72" t="s">
        <v>173</v>
      </c>
      <c r="B675" s="61">
        <v>30</v>
      </c>
      <c r="C675" s="61"/>
      <c r="D675" s="61"/>
      <c r="E675" s="45" t="str">
        <f t="shared" si="30"/>
        <v/>
      </c>
      <c r="F675" s="61">
        <v>26.26</v>
      </c>
      <c r="G675" s="63">
        <f t="shared" si="32"/>
        <v>-100</v>
      </c>
      <c r="H675" s="47">
        <f t="shared" si="31"/>
        <v>-26.26</v>
      </c>
    </row>
    <row r="676" spans="1:8" hidden="1">
      <c r="A676" s="72" t="s">
        <v>604</v>
      </c>
      <c r="B676" s="61"/>
      <c r="C676" s="61"/>
      <c r="D676" s="61"/>
      <c r="E676" s="45" t="str">
        <f t="shared" si="30"/>
        <v/>
      </c>
      <c r="F676" s="61"/>
      <c r="G676" s="63" t="str">
        <f t="shared" si="32"/>
        <v/>
      </c>
      <c r="H676" s="47">
        <f t="shared" si="31"/>
        <v>0</v>
      </c>
    </row>
    <row r="677" spans="1:8">
      <c r="A677" s="73" t="s">
        <v>605</v>
      </c>
      <c r="B677" s="59">
        <f>SUM(B678:B689)</f>
        <v>0</v>
      </c>
      <c r="C677" s="59">
        <f>SUM(C678:C689)</f>
        <v>0</v>
      </c>
      <c r="D677" s="59">
        <f>SUM(D678:D689)</f>
        <v>0</v>
      </c>
      <c r="E677" s="38" t="str">
        <f t="shared" si="30"/>
        <v/>
      </c>
      <c r="F677" s="59">
        <f>SUM(F678:F689)</f>
        <v>0</v>
      </c>
      <c r="G677" s="39" t="str">
        <f t="shared" si="32"/>
        <v/>
      </c>
      <c r="H677" s="40">
        <f t="shared" si="31"/>
        <v>0</v>
      </c>
    </row>
    <row r="678" spans="1:8" hidden="1">
      <c r="A678" s="72" t="s">
        <v>606</v>
      </c>
      <c r="B678" s="61"/>
      <c r="C678" s="61"/>
      <c r="D678" s="61"/>
      <c r="E678" s="45" t="str">
        <f t="shared" si="30"/>
        <v/>
      </c>
      <c r="F678" s="61"/>
      <c r="G678" s="63" t="str">
        <f t="shared" si="32"/>
        <v/>
      </c>
      <c r="H678" s="47">
        <f t="shared" si="31"/>
        <v>0</v>
      </c>
    </row>
    <row r="679" spans="1:8" hidden="1">
      <c r="A679" s="72" t="s">
        <v>607</v>
      </c>
      <c r="B679" s="61"/>
      <c r="C679" s="61"/>
      <c r="D679" s="61"/>
      <c r="E679" s="45" t="str">
        <f t="shared" si="30"/>
        <v/>
      </c>
      <c r="F679" s="61"/>
      <c r="G679" s="63" t="str">
        <f t="shared" si="32"/>
        <v/>
      </c>
      <c r="H679" s="47">
        <f t="shared" si="31"/>
        <v>0</v>
      </c>
    </row>
    <row r="680" spans="1:8" hidden="1">
      <c r="A680" s="72" t="s">
        <v>608</v>
      </c>
      <c r="B680" s="61"/>
      <c r="C680" s="61"/>
      <c r="D680" s="61"/>
      <c r="E680" s="45" t="str">
        <f t="shared" si="30"/>
        <v/>
      </c>
      <c r="F680" s="61"/>
      <c r="G680" s="63" t="str">
        <f t="shared" si="32"/>
        <v/>
      </c>
      <c r="H680" s="47">
        <f t="shared" si="31"/>
        <v>0</v>
      </c>
    </row>
    <row r="681" spans="1:8" hidden="1">
      <c r="A681" s="72" t="s">
        <v>609</v>
      </c>
      <c r="B681" s="61"/>
      <c r="C681" s="61"/>
      <c r="D681" s="61"/>
      <c r="E681" s="45" t="str">
        <f t="shared" si="30"/>
        <v/>
      </c>
      <c r="F681" s="61"/>
      <c r="G681" s="63" t="str">
        <f t="shared" si="32"/>
        <v/>
      </c>
      <c r="H681" s="47">
        <f t="shared" si="31"/>
        <v>0</v>
      </c>
    </row>
    <row r="682" spans="1:8" hidden="1">
      <c r="A682" s="72" t="s">
        <v>610</v>
      </c>
      <c r="B682" s="61"/>
      <c r="C682" s="61"/>
      <c r="D682" s="61"/>
      <c r="E682" s="45" t="str">
        <f t="shared" si="30"/>
        <v/>
      </c>
      <c r="F682" s="61"/>
      <c r="G682" s="63" t="str">
        <f t="shared" si="32"/>
        <v/>
      </c>
      <c r="H682" s="47">
        <f t="shared" si="31"/>
        <v>0</v>
      </c>
    </row>
    <row r="683" spans="1:8" hidden="1">
      <c r="A683" s="72" t="s">
        <v>611</v>
      </c>
      <c r="B683" s="61"/>
      <c r="C683" s="61"/>
      <c r="D683" s="61"/>
      <c r="E683" s="45" t="str">
        <f t="shared" si="30"/>
        <v/>
      </c>
      <c r="F683" s="61"/>
      <c r="G683" s="63" t="str">
        <f t="shared" si="32"/>
        <v/>
      </c>
      <c r="H683" s="47">
        <f t="shared" si="31"/>
        <v>0</v>
      </c>
    </row>
    <row r="684" spans="1:8" hidden="1">
      <c r="A684" s="72" t="s">
        <v>612</v>
      </c>
      <c r="B684" s="61"/>
      <c r="C684" s="61"/>
      <c r="D684" s="61"/>
      <c r="E684" s="45" t="str">
        <f t="shared" si="30"/>
        <v/>
      </c>
      <c r="F684" s="61"/>
      <c r="G684" s="63" t="str">
        <f t="shared" si="32"/>
        <v/>
      </c>
      <c r="H684" s="47">
        <f t="shared" si="31"/>
        <v>0</v>
      </c>
    </row>
    <row r="685" spans="1:8" hidden="1">
      <c r="A685" s="72" t="s">
        <v>613</v>
      </c>
      <c r="B685" s="61"/>
      <c r="C685" s="61"/>
      <c r="D685" s="61"/>
      <c r="E685" s="45" t="str">
        <f t="shared" si="30"/>
        <v/>
      </c>
      <c r="F685" s="61"/>
      <c r="G685" s="63" t="str">
        <f t="shared" si="32"/>
        <v/>
      </c>
      <c r="H685" s="47">
        <f t="shared" si="31"/>
        <v>0</v>
      </c>
    </row>
    <row r="686" spans="1:8" hidden="1">
      <c r="A686" s="72" t="s">
        <v>614</v>
      </c>
      <c r="B686" s="61"/>
      <c r="C686" s="61"/>
      <c r="D686" s="61"/>
      <c r="E686" s="45" t="str">
        <f t="shared" si="30"/>
        <v/>
      </c>
      <c r="F686" s="61"/>
      <c r="G686" s="63" t="str">
        <f t="shared" si="32"/>
        <v/>
      </c>
      <c r="H686" s="47">
        <f t="shared" si="31"/>
        <v>0</v>
      </c>
    </row>
    <row r="687" spans="1:8" hidden="1">
      <c r="A687" s="72" t="s">
        <v>615</v>
      </c>
      <c r="B687" s="61"/>
      <c r="C687" s="61"/>
      <c r="D687" s="61"/>
      <c r="E687" s="45" t="str">
        <f t="shared" si="30"/>
        <v/>
      </c>
      <c r="F687" s="61"/>
      <c r="G687" s="63" t="str">
        <f t="shared" si="32"/>
        <v/>
      </c>
      <c r="H687" s="47">
        <f t="shared" si="31"/>
        <v>0</v>
      </c>
    </row>
    <row r="688" spans="1:8" hidden="1">
      <c r="A688" s="72" t="s">
        <v>616</v>
      </c>
      <c r="B688" s="61"/>
      <c r="C688" s="61"/>
      <c r="D688" s="61"/>
      <c r="E688" s="45" t="str">
        <f t="shared" si="30"/>
        <v/>
      </c>
      <c r="F688" s="61"/>
      <c r="G688" s="63" t="str">
        <f t="shared" si="32"/>
        <v/>
      </c>
      <c r="H688" s="47">
        <f t="shared" si="31"/>
        <v>0</v>
      </c>
    </row>
    <row r="689" spans="1:8" hidden="1">
      <c r="A689" s="72" t="s">
        <v>617</v>
      </c>
      <c r="B689" s="61"/>
      <c r="C689" s="61"/>
      <c r="D689" s="61"/>
      <c r="E689" s="45" t="str">
        <f t="shared" si="30"/>
        <v/>
      </c>
      <c r="F689" s="61"/>
      <c r="G689" s="63" t="str">
        <f t="shared" si="32"/>
        <v/>
      </c>
      <c r="H689" s="47">
        <f t="shared" si="31"/>
        <v>0</v>
      </c>
    </row>
    <row r="690" spans="1:8">
      <c r="A690" s="73" t="s">
        <v>618</v>
      </c>
      <c r="B690" s="59">
        <f>SUM(B691:B693)</f>
        <v>441.6</v>
      </c>
      <c r="C690" s="59">
        <f>SUM(C691:C693)</f>
        <v>96.3</v>
      </c>
      <c r="D690" s="59">
        <f>SUM(D691:D693)</f>
        <v>89.827500000000001</v>
      </c>
      <c r="E690" s="38">
        <f t="shared" si="30"/>
        <v>93.278816199376948</v>
      </c>
      <c r="F690" s="59">
        <f>SUM(F691:F693)</f>
        <v>38.880000000000003</v>
      </c>
      <c r="G690" s="39">
        <f t="shared" si="32"/>
        <v>131.03780864197529</v>
      </c>
      <c r="H690" s="40">
        <f t="shared" si="31"/>
        <v>50.947499999999998</v>
      </c>
    </row>
    <row r="691" spans="1:8" hidden="1">
      <c r="A691" s="72" t="s">
        <v>619</v>
      </c>
      <c r="B691" s="61"/>
      <c r="C691" s="61"/>
      <c r="D691" s="61"/>
      <c r="E691" s="45" t="str">
        <f t="shared" si="30"/>
        <v/>
      </c>
      <c r="F691" s="61"/>
      <c r="G691" s="63" t="str">
        <f t="shared" si="32"/>
        <v/>
      </c>
      <c r="H691" s="47">
        <f t="shared" si="31"/>
        <v>0</v>
      </c>
    </row>
    <row r="692" spans="1:8">
      <c r="A692" s="72" t="s">
        <v>620</v>
      </c>
      <c r="B692" s="61">
        <v>396</v>
      </c>
      <c r="C692" s="61"/>
      <c r="D692" s="61"/>
      <c r="E692" s="45" t="str">
        <f t="shared" si="30"/>
        <v/>
      </c>
      <c r="F692" s="61"/>
      <c r="G692" s="63" t="str">
        <f t="shared" si="32"/>
        <v/>
      </c>
      <c r="H692" s="47">
        <f t="shared" si="31"/>
        <v>0</v>
      </c>
    </row>
    <row r="693" spans="1:8">
      <c r="A693" s="72" t="s">
        <v>621</v>
      </c>
      <c r="B693" s="61">
        <v>45.6</v>
      </c>
      <c r="C693" s="61">
        <v>96.3</v>
      </c>
      <c r="D693" s="61">
        <v>89.827500000000001</v>
      </c>
      <c r="E693" s="45">
        <f t="shared" si="30"/>
        <v>93.278816199376948</v>
      </c>
      <c r="F693" s="61">
        <v>38.880000000000003</v>
      </c>
      <c r="G693" s="63">
        <f t="shared" si="32"/>
        <v>131.03780864197529</v>
      </c>
      <c r="H693" s="47">
        <f t="shared" si="31"/>
        <v>50.947499999999998</v>
      </c>
    </row>
    <row r="694" spans="1:8">
      <c r="A694" s="73" t="s">
        <v>622</v>
      </c>
      <c r="B694" s="59">
        <f>SUM(B695:B705)</f>
        <v>0</v>
      </c>
      <c r="C694" s="59">
        <f>SUM(C695:C705)</f>
        <v>0</v>
      </c>
      <c r="D694" s="59">
        <f>SUM(D695:D705)</f>
        <v>6.5510000000000002</v>
      </c>
      <c r="E694" s="38" t="str">
        <f t="shared" si="30"/>
        <v/>
      </c>
      <c r="F694" s="59">
        <f>SUM(F695:F705)</f>
        <v>0</v>
      </c>
      <c r="G694" s="39" t="str">
        <f t="shared" si="32"/>
        <v/>
      </c>
      <c r="H694" s="40">
        <f t="shared" si="31"/>
        <v>6.5510000000000002</v>
      </c>
    </row>
    <row r="695" spans="1:8" hidden="1">
      <c r="A695" s="72" t="s">
        <v>623</v>
      </c>
      <c r="B695" s="61"/>
      <c r="C695" s="61"/>
      <c r="D695" s="61"/>
      <c r="E695" s="45" t="str">
        <f t="shared" si="30"/>
        <v/>
      </c>
      <c r="F695" s="61"/>
      <c r="G695" s="63" t="str">
        <f t="shared" si="32"/>
        <v/>
      </c>
      <c r="H695" s="47">
        <f t="shared" si="31"/>
        <v>0</v>
      </c>
    </row>
    <row r="696" spans="1:8" hidden="1">
      <c r="A696" s="72" t="s">
        <v>624</v>
      </c>
      <c r="B696" s="61"/>
      <c r="C696" s="61"/>
      <c r="D696" s="61"/>
      <c r="E696" s="45" t="str">
        <f t="shared" si="30"/>
        <v/>
      </c>
      <c r="F696" s="61"/>
      <c r="G696" s="63" t="str">
        <f t="shared" si="32"/>
        <v/>
      </c>
      <c r="H696" s="47">
        <f t="shared" si="31"/>
        <v>0</v>
      </c>
    </row>
    <row r="697" spans="1:8" hidden="1">
      <c r="A697" s="72" t="s">
        <v>625</v>
      </c>
      <c r="B697" s="61"/>
      <c r="C697" s="61"/>
      <c r="D697" s="61"/>
      <c r="E697" s="45" t="str">
        <f t="shared" si="30"/>
        <v/>
      </c>
      <c r="F697" s="61"/>
      <c r="G697" s="63" t="str">
        <f t="shared" si="32"/>
        <v/>
      </c>
      <c r="H697" s="47">
        <f t="shared" si="31"/>
        <v>0</v>
      </c>
    </row>
    <row r="698" spans="1:8" hidden="1">
      <c r="A698" s="72" t="s">
        <v>626</v>
      </c>
      <c r="B698" s="61"/>
      <c r="C698" s="61"/>
      <c r="D698" s="61"/>
      <c r="E698" s="45" t="str">
        <f t="shared" si="30"/>
        <v/>
      </c>
      <c r="F698" s="61"/>
      <c r="G698" s="63" t="str">
        <f t="shared" si="32"/>
        <v/>
      </c>
      <c r="H698" s="47">
        <f t="shared" si="31"/>
        <v>0</v>
      </c>
    </row>
    <row r="699" spans="1:8" hidden="1">
      <c r="A699" s="72" t="s">
        <v>627</v>
      </c>
      <c r="B699" s="61"/>
      <c r="C699" s="61"/>
      <c r="D699" s="61"/>
      <c r="E699" s="45" t="str">
        <f t="shared" si="30"/>
        <v/>
      </c>
      <c r="F699" s="61"/>
      <c r="G699" s="63" t="str">
        <f t="shared" si="32"/>
        <v/>
      </c>
      <c r="H699" s="47">
        <f t="shared" si="31"/>
        <v>0</v>
      </c>
    </row>
    <row r="700" spans="1:8" hidden="1">
      <c r="A700" s="72" t="s">
        <v>628</v>
      </c>
      <c r="B700" s="61"/>
      <c r="C700" s="61"/>
      <c r="D700" s="61"/>
      <c r="E700" s="45" t="str">
        <f t="shared" si="30"/>
        <v/>
      </c>
      <c r="F700" s="61"/>
      <c r="G700" s="63" t="str">
        <f t="shared" si="32"/>
        <v/>
      </c>
      <c r="H700" s="47">
        <f t="shared" si="31"/>
        <v>0</v>
      </c>
    </row>
    <row r="701" spans="1:8">
      <c r="A701" s="72" t="s">
        <v>629</v>
      </c>
      <c r="B701" s="61"/>
      <c r="C701" s="61"/>
      <c r="D701" s="61">
        <v>1.3</v>
      </c>
      <c r="E701" s="45" t="str">
        <f t="shared" si="30"/>
        <v/>
      </c>
      <c r="F701" s="61"/>
      <c r="G701" s="63" t="str">
        <f t="shared" si="32"/>
        <v/>
      </c>
      <c r="H701" s="47">
        <f t="shared" si="31"/>
        <v>1.3</v>
      </c>
    </row>
    <row r="702" spans="1:8" hidden="1">
      <c r="A702" s="72" t="s">
        <v>630</v>
      </c>
      <c r="B702" s="61"/>
      <c r="C702" s="61"/>
      <c r="D702" s="61"/>
      <c r="E702" s="45" t="str">
        <f t="shared" si="30"/>
        <v/>
      </c>
      <c r="F702" s="61"/>
      <c r="G702" s="63" t="str">
        <f t="shared" si="32"/>
        <v/>
      </c>
      <c r="H702" s="47">
        <f t="shared" si="31"/>
        <v>0</v>
      </c>
    </row>
    <row r="703" spans="1:8">
      <c r="A703" s="72" t="s">
        <v>631</v>
      </c>
      <c r="B703" s="61"/>
      <c r="C703" s="61"/>
      <c r="D703" s="61">
        <v>5.2510000000000003</v>
      </c>
      <c r="E703" s="45" t="str">
        <f t="shared" si="30"/>
        <v/>
      </c>
      <c r="F703" s="61"/>
      <c r="G703" s="63" t="str">
        <f t="shared" si="32"/>
        <v/>
      </c>
      <c r="H703" s="47">
        <f t="shared" si="31"/>
        <v>5.2510000000000003</v>
      </c>
    </row>
    <row r="704" spans="1:8" hidden="1">
      <c r="A704" s="72" t="s">
        <v>632</v>
      </c>
      <c r="B704" s="61"/>
      <c r="C704" s="61"/>
      <c r="D704" s="61"/>
      <c r="E704" s="45" t="str">
        <f t="shared" si="30"/>
        <v/>
      </c>
      <c r="F704" s="61"/>
      <c r="G704" s="63" t="str">
        <f t="shared" si="32"/>
        <v/>
      </c>
      <c r="H704" s="47">
        <f t="shared" si="31"/>
        <v>0</v>
      </c>
    </row>
    <row r="705" spans="1:8" hidden="1">
      <c r="A705" s="72" t="s">
        <v>633</v>
      </c>
      <c r="B705" s="61"/>
      <c r="C705" s="61"/>
      <c r="D705" s="61"/>
      <c r="E705" s="45" t="str">
        <f t="shared" si="30"/>
        <v/>
      </c>
      <c r="F705" s="61"/>
      <c r="G705" s="63" t="str">
        <f t="shared" si="32"/>
        <v/>
      </c>
      <c r="H705" s="47">
        <f t="shared" si="31"/>
        <v>0</v>
      </c>
    </row>
    <row r="706" spans="1:8">
      <c r="A706" s="73" t="s">
        <v>634</v>
      </c>
      <c r="B706" s="59">
        <f>SUM(B707:B708)</f>
        <v>0</v>
      </c>
      <c r="C706" s="59">
        <f>SUM(C707:C708)</f>
        <v>0</v>
      </c>
      <c r="D706" s="59">
        <f>D707+D708</f>
        <v>0</v>
      </c>
      <c r="E706" s="38" t="str">
        <f t="shared" si="30"/>
        <v/>
      </c>
      <c r="F706" s="59">
        <f>SUM(F707:F708)</f>
        <v>0</v>
      </c>
      <c r="G706" s="39" t="str">
        <f t="shared" si="32"/>
        <v/>
      </c>
      <c r="H706" s="40">
        <f t="shared" si="31"/>
        <v>0</v>
      </c>
    </row>
    <row r="707" spans="1:8" hidden="1">
      <c r="A707" s="72" t="s">
        <v>635</v>
      </c>
      <c r="B707" s="61"/>
      <c r="C707" s="61"/>
      <c r="D707" s="61"/>
      <c r="E707" s="45" t="str">
        <f t="shared" si="30"/>
        <v/>
      </c>
      <c r="F707" s="61"/>
      <c r="G707" s="63" t="str">
        <f t="shared" si="32"/>
        <v/>
      </c>
      <c r="H707" s="47">
        <f t="shared" si="31"/>
        <v>0</v>
      </c>
    </row>
    <row r="708" spans="1:8" hidden="1">
      <c r="A708" s="72" t="s">
        <v>636</v>
      </c>
      <c r="B708" s="61"/>
      <c r="C708" s="61"/>
      <c r="D708" s="61"/>
      <c r="E708" s="45" t="str">
        <f t="shared" si="30"/>
        <v/>
      </c>
      <c r="F708" s="61"/>
      <c r="G708" s="63" t="str">
        <f t="shared" si="32"/>
        <v/>
      </c>
      <c r="H708" s="47">
        <f t="shared" si="31"/>
        <v>0</v>
      </c>
    </row>
    <row r="709" spans="1:8">
      <c r="A709" s="74" t="s">
        <v>637</v>
      </c>
      <c r="B709" s="59">
        <f>SUM(B710:B712)</f>
        <v>480</v>
      </c>
      <c r="C709" s="59">
        <f>SUM(C710:C712)</f>
        <v>498</v>
      </c>
      <c r="D709" s="59">
        <f>SUM(D710:D712)</f>
        <v>479.54089999999997</v>
      </c>
      <c r="E709" s="38">
        <f t="shared" si="30"/>
        <v>96.293353413654614</v>
      </c>
      <c r="F709" s="59">
        <f>SUM(F710:F712)</f>
        <v>436.88580000000002</v>
      </c>
      <c r="G709" s="39">
        <f t="shared" si="32"/>
        <v>9.763443902273762</v>
      </c>
      <c r="H709" s="40">
        <f t="shared" si="31"/>
        <v>42.655099999999948</v>
      </c>
    </row>
    <row r="710" spans="1:8" hidden="1">
      <c r="A710" s="72" t="s">
        <v>638</v>
      </c>
      <c r="B710" s="61"/>
      <c r="C710" s="61"/>
      <c r="D710" s="61"/>
      <c r="E710" s="45" t="str">
        <f t="shared" ref="E710:E773" si="33">IFERROR(D710/C710*100,"")</f>
        <v/>
      </c>
      <c r="F710" s="61"/>
      <c r="G710" s="63" t="str">
        <f t="shared" si="32"/>
        <v/>
      </c>
      <c r="H710" s="47">
        <f t="shared" ref="H710:H773" si="34">D710-F710</f>
        <v>0</v>
      </c>
    </row>
    <row r="711" spans="1:8">
      <c r="A711" s="72" t="s">
        <v>639</v>
      </c>
      <c r="B711" s="61">
        <v>480</v>
      </c>
      <c r="C711" s="61">
        <v>423</v>
      </c>
      <c r="D711" s="61">
        <v>407.84829999999999</v>
      </c>
      <c r="E711" s="45">
        <f t="shared" si="33"/>
        <v>96.418037825059102</v>
      </c>
      <c r="F711" s="61">
        <v>436.88580000000002</v>
      </c>
      <c r="G711" s="63">
        <f t="shared" ref="G711:G774" si="35">IFERROR(H711/F711*100,"")</f>
        <v>-6.64647374668621</v>
      </c>
      <c r="H711" s="47">
        <f t="shared" si="34"/>
        <v>-29.037500000000023</v>
      </c>
    </row>
    <row r="712" spans="1:8">
      <c r="A712" s="72" t="s">
        <v>640</v>
      </c>
      <c r="B712" s="61"/>
      <c r="C712" s="61">
        <v>75</v>
      </c>
      <c r="D712" s="61">
        <v>71.692599999999999</v>
      </c>
      <c r="E712" s="45">
        <f t="shared" si="33"/>
        <v>95.590133333333327</v>
      </c>
      <c r="F712" s="61"/>
      <c r="G712" s="63" t="str">
        <f t="shared" si="35"/>
        <v/>
      </c>
      <c r="H712" s="47">
        <f t="shared" si="34"/>
        <v>71.692599999999999</v>
      </c>
    </row>
    <row r="713" spans="1:8">
      <c r="A713" s="73" t="s">
        <v>641</v>
      </c>
      <c r="B713" s="59">
        <f>SUM(B714:B722)</f>
        <v>0</v>
      </c>
      <c r="C713" s="59">
        <f>SUM(C714:C722)</f>
        <v>0</v>
      </c>
      <c r="D713" s="59">
        <f>SUM(D714:D722)</f>
        <v>0</v>
      </c>
      <c r="E713" s="38" t="str">
        <f t="shared" si="33"/>
        <v/>
      </c>
      <c r="F713" s="59">
        <f>SUM(F714:F722)</f>
        <v>0</v>
      </c>
      <c r="G713" s="39" t="str">
        <f t="shared" si="35"/>
        <v/>
      </c>
      <c r="H713" s="40">
        <f t="shared" si="34"/>
        <v>0</v>
      </c>
    </row>
    <row r="714" spans="1:8" hidden="1">
      <c r="A714" s="72" t="s">
        <v>171</v>
      </c>
      <c r="B714" s="61"/>
      <c r="C714" s="61"/>
      <c r="D714" s="61"/>
      <c r="E714" s="45" t="str">
        <f t="shared" si="33"/>
        <v/>
      </c>
      <c r="F714" s="61"/>
      <c r="G714" s="63" t="str">
        <f t="shared" si="35"/>
        <v/>
      </c>
      <c r="H714" s="47">
        <f t="shared" si="34"/>
        <v>0</v>
      </c>
    </row>
    <row r="715" spans="1:8" hidden="1">
      <c r="A715" s="72" t="s">
        <v>172</v>
      </c>
      <c r="B715" s="61"/>
      <c r="C715" s="61"/>
      <c r="D715" s="61"/>
      <c r="E715" s="45" t="str">
        <f t="shared" si="33"/>
        <v/>
      </c>
      <c r="F715" s="61"/>
      <c r="G715" s="63" t="str">
        <f t="shared" si="35"/>
        <v/>
      </c>
      <c r="H715" s="47">
        <f t="shared" si="34"/>
        <v>0</v>
      </c>
    </row>
    <row r="716" spans="1:8" hidden="1">
      <c r="A716" s="72" t="s">
        <v>173</v>
      </c>
      <c r="B716" s="61"/>
      <c r="C716" s="61"/>
      <c r="D716" s="61"/>
      <c r="E716" s="45" t="str">
        <f t="shared" si="33"/>
        <v/>
      </c>
      <c r="F716" s="61"/>
      <c r="G716" s="63" t="str">
        <f t="shared" si="35"/>
        <v/>
      </c>
      <c r="H716" s="47">
        <f t="shared" si="34"/>
        <v>0</v>
      </c>
    </row>
    <row r="717" spans="1:8" hidden="1">
      <c r="A717" s="72" t="s">
        <v>642</v>
      </c>
      <c r="B717" s="61"/>
      <c r="C717" s="61"/>
      <c r="D717" s="61"/>
      <c r="E717" s="45" t="str">
        <f t="shared" si="33"/>
        <v/>
      </c>
      <c r="F717" s="61"/>
      <c r="G717" s="63" t="str">
        <f t="shared" si="35"/>
        <v/>
      </c>
      <c r="H717" s="47">
        <f t="shared" si="34"/>
        <v>0</v>
      </c>
    </row>
    <row r="718" spans="1:8" hidden="1">
      <c r="A718" s="72" t="s">
        <v>643</v>
      </c>
      <c r="B718" s="61"/>
      <c r="C718" s="61"/>
      <c r="D718" s="61"/>
      <c r="E718" s="45" t="str">
        <f t="shared" si="33"/>
        <v/>
      </c>
      <c r="F718" s="61"/>
      <c r="G718" s="63" t="str">
        <f t="shared" si="35"/>
        <v/>
      </c>
      <c r="H718" s="47">
        <f t="shared" si="34"/>
        <v>0</v>
      </c>
    </row>
    <row r="719" spans="1:8" hidden="1">
      <c r="A719" s="72" t="s">
        <v>644</v>
      </c>
      <c r="B719" s="61"/>
      <c r="C719" s="61"/>
      <c r="D719" s="61"/>
      <c r="E719" s="45" t="str">
        <f t="shared" si="33"/>
        <v/>
      </c>
      <c r="F719" s="61"/>
      <c r="G719" s="63" t="str">
        <f t="shared" si="35"/>
        <v/>
      </c>
      <c r="H719" s="47">
        <f t="shared" si="34"/>
        <v>0</v>
      </c>
    </row>
    <row r="720" spans="1:8" hidden="1">
      <c r="A720" s="72" t="s">
        <v>645</v>
      </c>
      <c r="B720" s="61"/>
      <c r="C720" s="61"/>
      <c r="D720" s="61"/>
      <c r="E720" s="45" t="str">
        <f t="shared" si="33"/>
        <v/>
      </c>
      <c r="F720" s="61"/>
      <c r="G720" s="63" t="str">
        <f t="shared" si="35"/>
        <v/>
      </c>
      <c r="H720" s="47">
        <f t="shared" si="34"/>
        <v>0</v>
      </c>
    </row>
    <row r="721" spans="1:8" hidden="1">
      <c r="A721" s="72" t="s">
        <v>168</v>
      </c>
      <c r="B721" s="61"/>
      <c r="C721" s="61"/>
      <c r="D721" s="61"/>
      <c r="E721" s="45" t="str">
        <f t="shared" si="33"/>
        <v/>
      </c>
      <c r="F721" s="61"/>
      <c r="G721" s="63" t="str">
        <f t="shared" si="35"/>
        <v/>
      </c>
      <c r="H721" s="47">
        <f t="shared" si="34"/>
        <v>0</v>
      </c>
    </row>
    <row r="722" spans="1:8" hidden="1">
      <c r="A722" s="72" t="s">
        <v>646</v>
      </c>
      <c r="B722" s="61"/>
      <c r="C722" s="61"/>
      <c r="D722" s="61"/>
      <c r="E722" s="45" t="str">
        <f t="shared" si="33"/>
        <v/>
      </c>
      <c r="F722" s="61"/>
      <c r="G722" s="63" t="str">
        <f t="shared" si="35"/>
        <v/>
      </c>
      <c r="H722" s="47">
        <f t="shared" si="34"/>
        <v>0</v>
      </c>
    </row>
    <row r="723" spans="1:8">
      <c r="A723" s="73" t="s">
        <v>647</v>
      </c>
      <c r="B723" s="59">
        <f>SUM(B724:B727)</f>
        <v>190.32</v>
      </c>
      <c r="C723" s="59">
        <f>SUM(C724:C727)</f>
        <v>190.32</v>
      </c>
      <c r="D723" s="59">
        <f>SUM(D724:D727)</f>
        <v>184.453</v>
      </c>
      <c r="E723" s="38">
        <f t="shared" si="33"/>
        <v>96.917297183690636</v>
      </c>
      <c r="F723" s="59">
        <f>SUM(F724:F727)</f>
        <v>184.37550000000002</v>
      </c>
      <c r="G723" s="39">
        <f t="shared" si="35"/>
        <v>4.2033784315153776E-2</v>
      </c>
      <c r="H723" s="40">
        <f t="shared" si="34"/>
        <v>7.7499999999986358E-2</v>
      </c>
    </row>
    <row r="724" spans="1:8">
      <c r="A724" s="72" t="s">
        <v>648</v>
      </c>
      <c r="B724" s="61">
        <v>43.26</v>
      </c>
      <c r="C724" s="61">
        <v>43.26</v>
      </c>
      <c r="D724" s="61">
        <v>42.5762</v>
      </c>
      <c r="E724" s="45">
        <f t="shared" si="33"/>
        <v>98.41932501155803</v>
      </c>
      <c r="F724" s="61">
        <v>41.698900000000002</v>
      </c>
      <c r="G724" s="63">
        <f t="shared" si="35"/>
        <v>2.1038924288170628</v>
      </c>
      <c r="H724" s="47">
        <f t="shared" si="34"/>
        <v>0.87729999999999819</v>
      </c>
    </row>
    <row r="725" spans="1:8">
      <c r="A725" s="72" t="s">
        <v>649</v>
      </c>
      <c r="B725" s="61">
        <v>147.06</v>
      </c>
      <c r="C725" s="61">
        <v>147.06</v>
      </c>
      <c r="D725" s="61">
        <v>141.8768</v>
      </c>
      <c r="E725" s="45">
        <f t="shared" si="33"/>
        <v>96.475452196382435</v>
      </c>
      <c r="F725" s="61">
        <v>142.67660000000001</v>
      </c>
      <c r="G725" s="63">
        <f t="shared" si="35"/>
        <v>-0.56056844640256687</v>
      </c>
      <c r="H725" s="47">
        <f t="shared" si="34"/>
        <v>-0.79980000000000473</v>
      </c>
    </row>
    <row r="726" spans="1:8" hidden="1">
      <c r="A726" s="72" t="s">
        <v>650</v>
      </c>
      <c r="B726" s="61"/>
      <c r="C726" s="61"/>
      <c r="D726" s="61"/>
      <c r="E726" s="45" t="str">
        <f t="shared" si="33"/>
        <v/>
      </c>
      <c r="F726" s="61"/>
      <c r="G726" s="63" t="str">
        <f t="shared" si="35"/>
        <v/>
      </c>
      <c r="H726" s="47">
        <f t="shared" si="34"/>
        <v>0</v>
      </c>
    </row>
    <row r="727" spans="1:8" hidden="1">
      <c r="A727" s="72" t="s">
        <v>651</v>
      </c>
      <c r="B727" s="61"/>
      <c r="C727" s="61"/>
      <c r="D727" s="61"/>
      <c r="E727" s="45" t="str">
        <f t="shared" si="33"/>
        <v/>
      </c>
      <c r="F727" s="61"/>
      <c r="G727" s="63" t="str">
        <f t="shared" si="35"/>
        <v/>
      </c>
      <c r="H727" s="47">
        <f t="shared" si="34"/>
        <v>0</v>
      </c>
    </row>
    <row r="728" spans="1:8">
      <c r="A728" s="73" t="s">
        <v>652</v>
      </c>
      <c r="B728" s="59">
        <f>SUM(B729:B733)</f>
        <v>970.06830000000002</v>
      </c>
      <c r="C728" s="59">
        <f>SUM(C729:C733)</f>
        <v>1308.0682999999999</v>
      </c>
      <c r="D728" s="59">
        <f>SUM(D729:D733)</f>
        <v>1260.9549999999999</v>
      </c>
      <c r="E728" s="38">
        <f t="shared" si="33"/>
        <v>96.398253822067247</v>
      </c>
      <c r="F728" s="59">
        <f>SUM(F729:F733)</f>
        <v>976.76109999999994</v>
      </c>
      <c r="G728" s="39">
        <f t="shared" si="35"/>
        <v>29.095538305118829</v>
      </c>
      <c r="H728" s="40">
        <f t="shared" si="34"/>
        <v>284.19389999999999</v>
      </c>
    </row>
    <row r="729" spans="1:8" hidden="1">
      <c r="A729" s="72" t="s">
        <v>653</v>
      </c>
      <c r="B729" s="61">
        <v>0</v>
      </c>
      <c r="C729" s="61">
        <v>0</v>
      </c>
      <c r="D729" s="61"/>
      <c r="E729" s="45" t="str">
        <f t="shared" si="33"/>
        <v/>
      </c>
      <c r="F729" s="61"/>
      <c r="G729" s="63" t="str">
        <f t="shared" si="35"/>
        <v/>
      </c>
      <c r="H729" s="47">
        <f t="shared" si="34"/>
        <v>0</v>
      </c>
    </row>
    <row r="730" spans="1:8">
      <c r="A730" s="72" t="s">
        <v>654</v>
      </c>
      <c r="B730" s="61">
        <v>970.06830000000002</v>
      </c>
      <c r="C730" s="61">
        <v>1308.0682999999999</v>
      </c>
      <c r="D730" s="61">
        <v>1260.9549999999999</v>
      </c>
      <c r="E730" s="45">
        <f t="shared" si="33"/>
        <v>96.398253822067247</v>
      </c>
      <c r="F730" s="61"/>
      <c r="G730" s="63" t="str">
        <f t="shared" si="35"/>
        <v/>
      </c>
      <c r="H730" s="47">
        <f t="shared" si="34"/>
        <v>1260.9549999999999</v>
      </c>
    </row>
    <row r="731" spans="1:8">
      <c r="A731" s="72" t="s">
        <v>655</v>
      </c>
      <c r="B731" s="61"/>
      <c r="C731" s="61"/>
      <c r="D731" s="61"/>
      <c r="E731" s="45" t="str">
        <f t="shared" si="33"/>
        <v/>
      </c>
      <c r="F731" s="61">
        <v>957.93039999999996</v>
      </c>
      <c r="G731" s="63">
        <f t="shared" si="35"/>
        <v>-100</v>
      </c>
      <c r="H731" s="47">
        <f t="shared" si="34"/>
        <v>-957.93039999999996</v>
      </c>
    </row>
    <row r="732" spans="1:8">
      <c r="A732" s="72" t="s">
        <v>656</v>
      </c>
      <c r="B732" s="61"/>
      <c r="C732" s="61"/>
      <c r="D732" s="61"/>
      <c r="E732" s="45" t="str">
        <f t="shared" si="33"/>
        <v/>
      </c>
      <c r="F732" s="61">
        <v>18.8307</v>
      </c>
      <c r="G732" s="63">
        <f t="shared" si="35"/>
        <v>-100</v>
      </c>
      <c r="H732" s="47">
        <f t="shared" si="34"/>
        <v>-18.8307</v>
      </c>
    </row>
    <row r="733" spans="1:8" hidden="1">
      <c r="A733" s="72" t="s">
        <v>657</v>
      </c>
      <c r="B733" s="61">
        <v>0</v>
      </c>
      <c r="C733" s="61">
        <v>0</v>
      </c>
      <c r="D733" s="61"/>
      <c r="E733" s="45" t="str">
        <f t="shared" si="33"/>
        <v/>
      </c>
      <c r="F733" s="61"/>
      <c r="G733" s="63" t="str">
        <f t="shared" si="35"/>
        <v/>
      </c>
      <c r="H733" s="47">
        <f t="shared" si="34"/>
        <v>0</v>
      </c>
    </row>
    <row r="734" spans="1:8">
      <c r="A734" s="73" t="s">
        <v>658</v>
      </c>
      <c r="B734" s="59">
        <f>SUM(B735:B737)</f>
        <v>162.2688</v>
      </c>
      <c r="C734" s="59">
        <f>SUM(C735:C737)</f>
        <v>162.2688</v>
      </c>
      <c r="D734" s="59">
        <f>SUM(D735:D737)</f>
        <v>90.148499999999999</v>
      </c>
      <c r="E734" s="38">
        <f t="shared" si="33"/>
        <v>55.555042004377917</v>
      </c>
      <c r="F734" s="59">
        <f>SUM(F735:F737)</f>
        <v>44.997999999999998</v>
      </c>
      <c r="G734" s="39">
        <f t="shared" si="35"/>
        <v>100.33890395128672</v>
      </c>
      <c r="H734" s="40">
        <f t="shared" si="34"/>
        <v>45.150500000000001</v>
      </c>
    </row>
    <row r="735" spans="1:8">
      <c r="A735" s="72" t="s">
        <v>659</v>
      </c>
      <c r="B735" s="61">
        <v>96</v>
      </c>
      <c r="C735" s="61">
        <v>96</v>
      </c>
      <c r="D735" s="61">
        <v>51.5745</v>
      </c>
      <c r="E735" s="45">
        <f t="shared" si="33"/>
        <v>53.723437500000003</v>
      </c>
      <c r="F735" s="61">
        <v>44.997999999999998</v>
      </c>
      <c r="G735" s="63">
        <f t="shared" si="35"/>
        <v>14.615094004177969</v>
      </c>
      <c r="H735" s="47">
        <f t="shared" si="34"/>
        <v>6.5765000000000029</v>
      </c>
    </row>
    <row r="736" spans="1:8" hidden="1">
      <c r="A736" s="72" t="s">
        <v>660</v>
      </c>
      <c r="B736" s="61"/>
      <c r="C736" s="61"/>
      <c r="D736" s="61"/>
      <c r="E736" s="45" t="str">
        <f t="shared" si="33"/>
        <v/>
      </c>
      <c r="F736" s="61"/>
      <c r="G736" s="63" t="str">
        <f t="shared" si="35"/>
        <v/>
      </c>
      <c r="H736" s="47">
        <f t="shared" si="34"/>
        <v>0</v>
      </c>
    </row>
    <row r="737" spans="1:8">
      <c r="A737" s="72" t="s">
        <v>661</v>
      </c>
      <c r="B737" s="61">
        <v>66.268799999999999</v>
      </c>
      <c r="C737" s="61">
        <v>66.268799999999999</v>
      </c>
      <c r="D737" s="61">
        <v>38.573999999999998</v>
      </c>
      <c r="E737" s="45">
        <f t="shared" si="33"/>
        <v>58.208387657540193</v>
      </c>
      <c r="F737" s="61"/>
      <c r="G737" s="63" t="str">
        <f t="shared" si="35"/>
        <v/>
      </c>
      <c r="H737" s="47">
        <f t="shared" si="34"/>
        <v>38.573999999999998</v>
      </c>
    </row>
    <row r="738" spans="1:8">
      <c r="A738" s="73" t="s">
        <v>662</v>
      </c>
      <c r="B738" s="59">
        <f>SUM(B739:B740)</f>
        <v>0</v>
      </c>
      <c r="C738" s="59">
        <f>SUM(C739:C740)</f>
        <v>0</v>
      </c>
      <c r="D738" s="59">
        <f>SUM(D739:D740)</f>
        <v>0.56669999999999998</v>
      </c>
      <c r="E738" s="38" t="str">
        <f t="shared" si="33"/>
        <v/>
      </c>
      <c r="F738" s="59">
        <f>SUM(F739:F740)</f>
        <v>0</v>
      </c>
      <c r="G738" s="39" t="str">
        <f t="shared" si="35"/>
        <v/>
      </c>
      <c r="H738" s="40">
        <f t="shared" si="34"/>
        <v>0.56669999999999998</v>
      </c>
    </row>
    <row r="739" spans="1:8">
      <c r="A739" s="72" t="s">
        <v>663</v>
      </c>
      <c r="B739" s="61"/>
      <c r="C739" s="61"/>
      <c r="D739" s="61">
        <v>0.56669999999999998</v>
      </c>
      <c r="E739" s="45" t="str">
        <f t="shared" si="33"/>
        <v/>
      </c>
      <c r="F739" s="61"/>
      <c r="G739" s="63" t="str">
        <f t="shared" si="35"/>
        <v/>
      </c>
      <c r="H739" s="47">
        <f t="shared" si="34"/>
        <v>0.56669999999999998</v>
      </c>
    </row>
    <row r="740" spans="1:8" hidden="1">
      <c r="A740" s="72" t="s">
        <v>664</v>
      </c>
      <c r="B740" s="61">
        <v>0</v>
      </c>
      <c r="C740" s="61">
        <v>0</v>
      </c>
      <c r="D740" s="61"/>
      <c r="E740" s="45" t="str">
        <f t="shared" si="33"/>
        <v/>
      </c>
      <c r="F740" s="61"/>
      <c r="G740" s="63" t="str">
        <f t="shared" si="35"/>
        <v/>
      </c>
      <c r="H740" s="47">
        <f t="shared" si="34"/>
        <v>0</v>
      </c>
    </row>
    <row r="741" spans="1:8">
      <c r="A741" s="73" t="s">
        <v>665</v>
      </c>
      <c r="B741" s="59">
        <f>B742</f>
        <v>0</v>
      </c>
      <c r="C741" s="59">
        <f>C742</f>
        <v>0</v>
      </c>
      <c r="D741" s="59">
        <f>D742</f>
        <v>0</v>
      </c>
      <c r="E741" s="38" t="str">
        <f t="shared" si="33"/>
        <v/>
      </c>
      <c r="F741" s="59">
        <f>F742</f>
        <v>0</v>
      </c>
      <c r="G741" s="39" t="str">
        <f t="shared" si="35"/>
        <v/>
      </c>
      <c r="H741" s="40">
        <f t="shared" si="34"/>
        <v>0</v>
      </c>
    </row>
    <row r="742" spans="1:8" hidden="1">
      <c r="A742" s="72" t="s">
        <v>666</v>
      </c>
      <c r="B742" s="61"/>
      <c r="C742" s="61"/>
      <c r="D742" s="61"/>
      <c r="E742" s="45" t="str">
        <f t="shared" si="33"/>
        <v/>
      </c>
      <c r="F742" s="61"/>
      <c r="G742" s="63" t="str">
        <f t="shared" si="35"/>
        <v/>
      </c>
      <c r="H742" s="47">
        <f t="shared" si="34"/>
        <v>0</v>
      </c>
    </row>
    <row r="743" spans="1:8">
      <c r="A743" s="73" t="s">
        <v>667</v>
      </c>
      <c r="B743" s="59">
        <f>SUM(B744,B753,B757,B766,B772,B778,B780,B786,B788,B790)</f>
        <v>0</v>
      </c>
      <c r="C743" s="59">
        <f>SUM(C744,C753,C757,C766,C772,C778,C780,C786,C788,C790)</f>
        <v>14.96</v>
      </c>
      <c r="D743" s="59">
        <f>SUM(D744,D753,D757,D766,D772,D778,D780,D786,D788,D790)</f>
        <v>34.730000000000004</v>
      </c>
      <c r="E743" s="38">
        <f t="shared" si="33"/>
        <v>232.15240641711233</v>
      </c>
      <c r="F743" s="59">
        <f>SUM(F744,F753,F757,F766,F772,F778,F780,F786,F788,F790)</f>
        <v>17.07</v>
      </c>
      <c r="G743" s="39">
        <f t="shared" si="35"/>
        <v>103.45635618043354</v>
      </c>
      <c r="H743" s="40">
        <f t="shared" si="34"/>
        <v>17.660000000000004</v>
      </c>
    </row>
    <row r="744" spans="1:8">
      <c r="A744" s="73" t="s">
        <v>668</v>
      </c>
      <c r="B744" s="59">
        <f>SUM(B745:B752)</f>
        <v>0</v>
      </c>
      <c r="C744" s="59">
        <f>SUM(C745:C752)</f>
        <v>0</v>
      </c>
      <c r="D744" s="59">
        <f>SUM(D745:D752)</f>
        <v>0</v>
      </c>
      <c r="E744" s="38" t="str">
        <f t="shared" si="33"/>
        <v/>
      </c>
      <c r="F744" s="59">
        <f>SUM(F745:F752)</f>
        <v>0</v>
      </c>
      <c r="G744" s="39" t="str">
        <f t="shared" si="35"/>
        <v/>
      </c>
      <c r="H744" s="40">
        <f t="shared" si="34"/>
        <v>0</v>
      </c>
    </row>
    <row r="745" spans="1:8" hidden="1">
      <c r="A745" s="72" t="s">
        <v>171</v>
      </c>
      <c r="B745" s="61"/>
      <c r="C745" s="61"/>
      <c r="D745" s="61"/>
      <c r="E745" s="45" t="str">
        <f t="shared" si="33"/>
        <v/>
      </c>
      <c r="F745" s="61"/>
      <c r="G745" s="63" t="str">
        <f t="shared" si="35"/>
        <v/>
      </c>
      <c r="H745" s="47">
        <f t="shared" si="34"/>
        <v>0</v>
      </c>
    </row>
    <row r="746" spans="1:8" hidden="1">
      <c r="A746" s="72" t="s">
        <v>172</v>
      </c>
      <c r="B746" s="61"/>
      <c r="C746" s="61"/>
      <c r="D746" s="61"/>
      <c r="E746" s="45" t="str">
        <f t="shared" si="33"/>
        <v/>
      </c>
      <c r="F746" s="61"/>
      <c r="G746" s="63" t="str">
        <f t="shared" si="35"/>
        <v/>
      </c>
      <c r="H746" s="47">
        <f t="shared" si="34"/>
        <v>0</v>
      </c>
    </row>
    <row r="747" spans="1:8" hidden="1">
      <c r="A747" s="72" t="s">
        <v>173</v>
      </c>
      <c r="B747" s="61"/>
      <c r="C747" s="61"/>
      <c r="D747" s="61"/>
      <c r="E747" s="45" t="str">
        <f t="shared" si="33"/>
        <v/>
      </c>
      <c r="F747" s="61"/>
      <c r="G747" s="63" t="str">
        <f t="shared" si="35"/>
        <v/>
      </c>
      <c r="H747" s="47">
        <f t="shared" si="34"/>
        <v>0</v>
      </c>
    </row>
    <row r="748" spans="1:8" hidden="1">
      <c r="A748" s="72" t="s">
        <v>669</v>
      </c>
      <c r="B748" s="61"/>
      <c r="C748" s="61"/>
      <c r="D748" s="61"/>
      <c r="E748" s="45" t="str">
        <f t="shared" si="33"/>
        <v/>
      </c>
      <c r="F748" s="61"/>
      <c r="G748" s="63" t="str">
        <f t="shared" si="35"/>
        <v/>
      </c>
      <c r="H748" s="47">
        <f t="shared" si="34"/>
        <v>0</v>
      </c>
    </row>
    <row r="749" spans="1:8" hidden="1">
      <c r="A749" s="72" t="s">
        <v>670</v>
      </c>
      <c r="B749" s="61"/>
      <c r="C749" s="61"/>
      <c r="D749" s="61"/>
      <c r="E749" s="45" t="str">
        <f t="shared" si="33"/>
        <v/>
      </c>
      <c r="F749" s="61"/>
      <c r="G749" s="63" t="str">
        <f t="shared" si="35"/>
        <v/>
      </c>
      <c r="H749" s="47">
        <f t="shared" si="34"/>
        <v>0</v>
      </c>
    </row>
    <row r="750" spans="1:8" hidden="1">
      <c r="A750" s="72" t="s">
        <v>671</v>
      </c>
      <c r="B750" s="61"/>
      <c r="C750" s="61"/>
      <c r="D750" s="61"/>
      <c r="E750" s="45" t="str">
        <f t="shared" si="33"/>
        <v/>
      </c>
      <c r="F750" s="61"/>
      <c r="G750" s="63" t="str">
        <f t="shared" si="35"/>
        <v/>
      </c>
      <c r="H750" s="47">
        <f t="shared" si="34"/>
        <v>0</v>
      </c>
    </row>
    <row r="751" spans="1:8" hidden="1">
      <c r="A751" s="72" t="s">
        <v>672</v>
      </c>
      <c r="B751" s="61"/>
      <c r="C751" s="61"/>
      <c r="D751" s="61"/>
      <c r="E751" s="45" t="str">
        <f t="shared" si="33"/>
        <v/>
      </c>
      <c r="F751" s="61"/>
      <c r="G751" s="63" t="str">
        <f t="shared" si="35"/>
        <v/>
      </c>
      <c r="H751" s="47">
        <f t="shared" si="34"/>
        <v>0</v>
      </c>
    </row>
    <row r="752" spans="1:8" hidden="1">
      <c r="A752" s="72" t="s">
        <v>673</v>
      </c>
      <c r="B752" s="61"/>
      <c r="C752" s="61"/>
      <c r="D752" s="61"/>
      <c r="E752" s="45" t="str">
        <f t="shared" si="33"/>
        <v/>
      </c>
      <c r="F752" s="61"/>
      <c r="G752" s="63" t="str">
        <f t="shared" si="35"/>
        <v/>
      </c>
      <c r="H752" s="47">
        <f t="shared" si="34"/>
        <v>0</v>
      </c>
    </row>
    <row r="753" spans="1:8">
      <c r="A753" s="73" t="s">
        <v>674</v>
      </c>
      <c r="B753" s="59">
        <f>SUM(B754:B756)</f>
        <v>0</v>
      </c>
      <c r="C753" s="59">
        <f>SUM(C754:C756)</f>
        <v>0</v>
      </c>
      <c r="D753" s="59">
        <f>SUM(D754:D756)</f>
        <v>0</v>
      </c>
      <c r="E753" s="38" t="str">
        <f t="shared" si="33"/>
        <v/>
      </c>
      <c r="F753" s="59">
        <f>SUM(F754:F756)</f>
        <v>0</v>
      </c>
      <c r="G753" s="39" t="str">
        <f t="shared" si="35"/>
        <v/>
      </c>
      <c r="H753" s="40">
        <f t="shared" si="34"/>
        <v>0</v>
      </c>
    </row>
    <row r="754" spans="1:8" hidden="1">
      <c r="A754" s="72" t="s">
        <v>675</v>
      </c>
      <c r="B754" s="61">
        <v>0</v>
      </c>
      <c r="C754" s="61">
        <v>0</v>
      </c>
      <c r="D754" s="61"/>
      <c r="E754" s="45" t="str">
        <f t="shared" si="33"/>
        <v/>
      </c>
      <c r="F754" s="61"/>
      <c r="G754" s="63" t="str">
        <f t="shared" si="35"/>
        <v/>
      </c>
      <c r="H754" s="47">
        <f t="shared" si="34"/>
        <v>0</v>
      </c>
    </row>
    <row r="755" spans="1:8" hidden="1">
      <c r="A755" s="72" t="s">
        <v>676</v>
      </c>
      <c r="B755" s="61">
        <v>0</v>
      </c>
      <c r="C755" s="61">
        <v>0</v>
      </c>
      <c r="D755" s="61"/>
      <c r="E755" s="45" t="str">
        <f t="shared" si="33"/>
        <v/>
      </c>
      <c r="F755" s="61"/>
      <c r="G755" s="63" t="str">
        <f t="shared" si="35"/>
        <v/>
      </c>
      <c r="H755" s="47">
        <f t="shared" si="34"/>
        <v>0</v>
      </c>
    </row>
    <row r="756" spans="1:8" hidden="1">
      <c r="A756" s="72" t="s">
        <v>677</v>
      </c>
      <c r="B756" s="61"/>
      <c r="C756" s="61"/>
      <c r="D756" s="61"/>
      <c r="E756" s="45" t="str">
        <f t="shared" si="33"/>
        <v/>
      </c>
      <c r="F756" s="61"/>
      <c r="G756" s="63" t="str">
        <f t="shared" si="35"/>
        <v/>
      </c>
      <c r="H756" s="47">
        <f t="shared" si="34"/>
        <v>0</v>
      </c>
    </row>
    <row r="757" spans="1:8">
      <c r="A757" s="73" t="s">
        <v>678</v>
      </c>
      <c r="B757" s="59">
        <f>SUM(B758:B765)</f>
        <v>0</v>
      </c>
      <c r="C757" s="59">
        <f>SUM(C758:C765)</f>
        <v>14</v>
      </c>
      <c r="D757" s="59">
        <f>SUM(D758:D765)</f>
        <v>33.770000000000003</v>
      </c>
      <c r="E757" s="38">
        <f t="shared" si="33"/>
        <v>241.21428571428572</v>
      </c>
      <c r="F757" s="59">
        <f>SUM(F758:F765)</f>
        <v>13.77</v>
      </c>
      <c r="G757" s="39">
        <f t="shared" si="35"/>
        <v>145.24328249818447</v>
      </c>
      <c r="H757" s="40">
        <f t="shared" si="34"/>
        <v>20.000000000000004</v>
      </c>
    </row>
    <row r="758" spans="1:8" hidden="1">
      <c r="A758" s="72" t="s">
        <v>679</v>
      </c>
      <c r="B758" s="61"/>
      <c r="C758" s="61"/>
      <c r="D758" s="61"/>
      <c r="E758" s="45" t="str">
        <f t="shared" si="33"/>
        <v/>
      </c>
      <c r="F758" s="61"/>
      <c r="G758" s="63" t="str">
        <f t="shared" si="35"/>
        <v/>
      </c>
      <c r="H758" s="47">
        <f t="shared" si="34"/>
        <v>0</v>
      </c>
    </row>
    <row r="759" spans="1:8" hidden="1">
      <c r="A759" s="72" t="s">
        <v>680</v>
      </c>
      <c r="B759" s="61"/>
      <c r="C759" s="61"/>
      <c r="D759" s="61"/>
      <c r="E759" s="45" t="str">
        <f t="shared" si="33"/>
        <v/>
      </c>
      <c r="F759" s="61"/>
      <c r="G759" s="63" t="str">
        <f t="shared" si="35"/>
        <v/>
      </c>
      <c r="H759" s="47">
        <f t="shared" si="34"/>
        <v>0</v>
      </c>
    </row>
    <row r="760" spans="1:8" hidden="1">
      <c r="A760" s="72" t="s">
        <v>681</v>
      </c>
      <c r="B760" s="61"/>
      <c r="C760" s="61"/>
      <c r="D760" s="61"/>
      <c r="E760" s="45" t="str">
        <f t="shared" si="33"/>
        <v/>
      </c>
      <c r="F760" s="61"/>
      <c r="G760" s="63" t="str">
        <f t="shared" si="35"/>
        <v/>
      </c>
      <c r="H760" s="47">
        <f t="shared" si="34"/>
        <v>0</v>
      </c>
    </row>
    <row r="761" spans="1:8" hidden="1">
      <c r="A761" s="72" t="s">
        <v>682</v>
      </c>
      <c r="B761" s="61"/>
      <c r="C761" s="61"/>
      <c r="D761" s="61"/>
      <c r="E761" s="45" t="str">
        <f t="shared" si="33"/>
        <v/>
      </c>
      <c r="F761" s="61"/>
      <c r="G761" s="63" t="str">
        <f t="shared" si="35"/>
        <v/>
      </c>
      <c r="H761" s="47">
        <f t="shared" si="34"/>
        <v>0</v>
      </c>
    </row>
    <row r="762" spans="1:8" hidden="1">
      <c r="A762" s="72" t="s">
        <v>683</v>
      </c>
      <c r="B762" s="61"/>
      <c r="C762" s="61"/>
      <c r="D762" s="61"/>
      <c r="E762" s="45" t="str">
        <f t="shared" si="33"/>
        <v/>
      </c>
      <c r="F762" s="61"/>
      <c r="G762" s="63" t="str">
        <f t="shared" si="35"/>
        <v/>
      </c>
      <c r="H762" s="47">
        <f t="shared" si="34"/>
        <v>0</v>
      </c>
    </row>
    <row r="763" spans="1:8" hidden="1">
      <c r="A763" s="72" t="s">
        <v>684</v>
      </c>
      <c r="B763" s="61"/>
      <c r="C763" s="61"/>
      <c r="D763" s="61"/>
      <c r="E763" s="45" t="str">
        <f t="shared" si="33"/>
        <v/>
      </c>
      <c r="F763" s="61"/>
      <c r="G763" s="63" t="str">
        <f t="shared" si="35"/>
        <v/>
      </c>
      <c r="H763" s="47">
        <f t="shared" si="34"/>
        <v>0</v>
      </c>
    </row>
    <row r="764" spans="1:8" hidden="1">
      <c r="A764" s="72" t="s">
        <v>685</v>
      </c>
      <c r="B764" s="61"/>
      <c r="C764" s="61"/>
      <c r="D764" s="61"/>
      <c r="E764" s="45" t="str">
        <f t="shared" si="33"/>
        <v/>
      </c>
      <c r="F764" s="61"/>
      <c r="G764" s="63" t="str">
        <f t="shared" si="35"/>
        <v/>
      </c>
      <c r="H764" s="47">
        <f t="shared" si="34"/>
        <v>0</v>
      </c>
    </row>
    <row r="765" spans="1:8">
      <c r="A765" s="72" t="s">
        <v>686</v>
      </c>
      <c r="B765" s="61"/>
      <c r="C765" s="61">
        <v>14</v>
      </c>
      <c r="D765" s="61">
        <v>33.770000000000003</v>
      </c>
      <c r="E765" s="45">
        <f t="shared" si="33"/>
        <v>241.21428571428572</v>
      </c>
      <c r="F765" s="61">
        <v>13.77</v>
      </c>
      <c r="G765" s="63">
        <f t="shared" si="35"/>
        <v>145.24328249818447</v>
      </c>
      <c r="H765" s="47">
        <f t="shared" si="34"/>
        <v>20.000000000000004</v>
      </c>
    </row>
    <row r="766" spans="1:8">
      <c r="A766" s="73" t="s">
        <v>687</v>
      </c>
      <c r="B766" s="59">
        <f>SUM(B767:B771)</f>
        <v>0</v>
      </c>
      <c r="C766" s="59">
        <f>SUM(C767:C771)</f>
        <v>0</v>
      </c>
      <c r="D766" s="59">
        <f>SUM(D767:D771)</f>
        <v>0</v>
      </c>
      <c r="E766" s="38" t="str">
        <f t="shared" si="33"/>
        <v/>
      </c>
      <c r="F766" s="59">
        <f>SUM(F767:F771)</f>
        <v>0</v>
      </c>
      <c r="G766" s="39" t="str">
        <f t="shared" si="35"/>
        <v/>
      </c>
      <c r="H766" s="40">
        <f t="shared" si="34"/>
        <v>0</v>
      </c>
    </row>
    <row r="767" spans="1:8" hidden="1">
      <c r="A767" s="72" t="s">
        <v>688</v>
      </c>
      <c r="B767" s="61">
        <v>0</v>
      </c>
      <c r="C767" s="61">
        <v>0</v>
      </c>
      <c r="D767" s="61"/>
      <c r="E767" s="45" t="str">
        <f t="shared" si="33"/>
        <v/>
      </c>
      <c r="F767" s="61"/>
      <c r="G767" s="63" t="str">
        <f t="shared" si="35"/>
        <v/>
      </c>
      <c r="H767" s="47">
        <f t="shared" si="34"/>
        <v>0</v>
      </c>
    </row>
    <row r="768" spans="1:8" hidden="1">
      <c r="A768" s="72" t="s">
        <v>689</v>
      </c>
      <c r="B768" s="61"/>
      <c r="C768" s="61"/>
      <c r="D768" s="61"/>
      <c r="E768" s="45" t="str">
        <f t="shared" si="33"/>
        <v/>
      </c>
      <c r="F768" s="61"/>
      <c r="G768" s="63" t="str">
        <f t="shared" si="35"/>
        <v/>
      </c>
      <c r="H768" s="47">
        <f t="shared" si="34"/>
        <v>0</v>
      </c>
    </row>
    <row r="769" spans="1:8" hidden="1">
      <c r="A769" s="72" t="s">
        <v>690</v>
      </c>
      <c r="B769" s="61">
        <v>0</v>
      </c>
      <c r="C769" s="61">
        <v>0</v>
      </c>
      <c r="D769" s="61"/>
      <c r="E769" s="45" t="str">
        <f t="shared" si="33"/>
        <v/>
      </c>
      <c r="F769" s="61"/>
      <c r="G769" s="63" t="str">
        <f t="shared" si="35"/>
        <v/>
      </c>
      <c r="H769" s="47">
        <f t="shared" si="34"/>
        <v>0</v>
      </c>
    </row>
    <row r="770" spans="1:8" hidden="1">
      <c r="A770" s="72" t="s">
        <v>691</v>
      </c>
      <c r="B770" s="61">
        <v>0</v>
      </c>
      <c r="C770" s="61">
        <v>0</v>
      </c>
      <c r="D770" s="61"/>
      <c r="E770" s="45" t="str">
        <f t="shared" si="33"/>
        <v/>
      </c>
      <c r="F770" s="61"/>
      <c r="G770" s="63" t="str">
        <f t="shared" si="35"/>
        <v/>
      </c>
      <c r="H770" s="47">
        <f t="shared" si="34"/>
        <v>0</v>
      </c>
    </row>
    <row r="771" spans="1:8" hidden="1">
      <c r="A771" s="72" t="s">
        <v>692</v>
      </c>
      <c r="B771" s="61">
        <v>0</v>
      </c>
      <c r="C771" s="61">
        <v>0</v>
      </c>
      <c r="D771" s="61"/>
      <c r="E771" s="45" t="str">
        <f t="shared" si="33"/>
        <v/>
      </c>
      <c r="F771" s="61"/>
      <c r="G771" s="63" t="str">
        <f t="shared" si="35"/>
        <v/>
      </c>
      <c r="H771" s="47">
        <f t="shared" si="34"/>
        <v>0</v>
      </c>
    </row>
    <row r="772" spans="1:8" hidden="1">
      <c r="A772" s="73" t="s">
        <v>693</v>
      </c>
      <c r="B772" s="59">
        <f>SUM(B773:B777)</f>
        <v>0</v>
      </c>
      <c r="C772" s="59">
        <f>SUM(C773:C777)</f>
        <v>0</v>
      </c>
      <c r="D772" s="59">
        <f>SUM(D773:D777)</f>
        <v>0</v>
      </c>
      <c r="E772" s="45" t="str">
        <f t="shared" si="33"/>
        <v/>
      </c>
      <c r="F772" s="61">
        <f>SUM(F773:F777)</f>
        <v>0</v>
      </c>
      <c r="G772" s="63" t="str">
        <f t="shared" si="35"/>
        <v/>
      </c>
      <c r="H772" s="47">
        <f t="shared" si="34"/>
        <v>0</v>
      </c>
    </row>
    <row r="773" spans="1:8" hidden="1">
      <c r="A773" s="72" t="s">
        <v>694</v>
      </c>
      <c r="B773" s="61"/>
      <c r="C773" s="61"/>
      <c r="D773" s="61"/>
      <c r="E773" s="45" t="str">
        <f t="shared" si="33"/>
        <v/>
      </c>
      <c r="F773" s="61"/>
      <c r="G773" s="63" t="str">
        <f t="shared" si="35"/>
        <v/>
      </c>
      <c r="H773" s="47">
        <f t="shared" si="34"/>
        <v>0</v>
      </c>
    </row>
    <row r="774" spans="1:8" hidden="1">
      <c r="A774" s="72" t="s">
        <v>695</v>
      </c>
      <c r="B774" s="61"/>
      <c r="C774" s="61"/>
      <c r="D774" s="61"/>
      <c r="E774" s="45" t="str">
        <f t="shared" ref="E774:E837" si="36">IFERROR(D774/C774*100,"")</f>
        <v/>
      </c>
      <c r="F774" s="61"/>
      <c r="G774" s="63" t="str">
        <f t="shared" si="35"/>
        <v/>
      </c>
      <c r="H774" s="47">
        <f t="shared" ref="H774:H837" si="37">D774-F774</f>
        <v>0</v>
      </c>
    </row>
    <row r="775" spans="1:8" hidden="1">
      <c r="A775" s="72" t="s">
        <v>696</v>
      </c>
      <c r="B775" s="61"/>
      <c r="C775" s="61"/>
      <c r="D775" s="61"/>
      <c r="E775" s="45" t="str">
        <f t="shared" si="36"/>
        <v/>
      </c>
      <c r="F775" s="61"/>
      <c r="G775" s="63" t="str">
        <f t="shared" ref="G775:G838" si="38">IFERROR(H775/F775*100,"")</f>
        <v/>
      </c>
      <c r="H775" s="47">
        <f t="shared" si="37"/>
        <v>0</v>
      </c>
    </row>
    <row r="776" spans="1:8" hidden="1">
      <c r="A776" s="72" t="s">
        <v>697</v>
      </c>
      <c r="B776" s="61"/>
      <c r="C776" s="61"/>
      <c r="D776" s="61"/>
      <c r="E776" s="45" t="str">
        <f t="shared" si="36"/>
        <v/>
      </c>
      <c r="F776" s="61"/>
      <c r="G776" s="63" t="str">
        <f t="shared" si="38"/>
        <v/>
      </c>
      <c r="H776" s="47">
        <f t="shared" si="37"/>
        <v>0</v>
      </c>
    </row>
    <row r="777" spans="1:8" hidden="1">
      <c r="A777" s="72" t="s">
        <v>698</v>
      </c>
      <c r="B777" s="61"/>
      <c r="C777" s="61"/>
      <c r="D777" s="61"/>
      <c r="E777" s="45" t="str">
        <f t="shared" si="36"/>
        <v/>
      </c>
      <c r="F777" s="61"/>
      <c r="G777" s="63" t="str">
        <f t="shared" si="38"/>
        <v/>
      </c>
      <c r="H777" s="47">
        <f t="shared" si="37"/>
        <v>0</v>
      </c>
    </row>
    <row r="778" spans="1:8">
      <c r="A778" s="73" t="s">
        <v>699</v>
      </c>
      <c r="B778" s="59">
        <f>B779</f>
        <v>0</v>
      </c>
      <c r="C778" s="59">
        <f>C779</f>
        <v>0</v>
      </c>
      <c r="D778" s="59">
        <f>D779</f>
        <v>0</v>
      </c>
      <c r="E778" s="38" t="str">
        <f t="shared" si="36"/>
        <v/>
      </c>
      <c r="F778" s="59">
        <f>F779</f>
        <v>0</v>
      </c>
      <c r="G778" s="39" t="str">
        <f t="shared" si="38"/>
        <v/>
      </c>
      <c r="H778" s="40">
        <f t="shared" si="37"/>
        <v>0</v>
      </c>
    </row>
    <row r="779" spans="1:8" hidden="1">
      <c r="A779" s="72" t="s">
        <v>700</v>
      </c>
      <c r="B779" s="61"/>
      <c r="C779" s="61"/>
      <c r="D779" s="61"/>
      <c r="E779" s="45" t="str">
        <f t="shared" si="36"/>
        <v/>
      </c>
      <c r="F779" s="61"/>
      <c r="G779" s="63" t="str">
        <f t="shared" si="38"/>
        <v/>
      </c>
      <c r="H779" s="47">
        <f t="shared" si="37"/>
        <v>0</v>
      </c>
    </row>
    <row r="780" spans="1:8">
      <c r="A780" s="73" t="s">
        <v>701</v>
      </c>
      <c r="B780" s="59">
        <f>SUM(B781:B785)</f>
        <v>0</v>
      </c>
      <c r="C780" s="59">
        <f>SUM(C781:C785)</f>
        <v>0.96</v>
      </c>
      <c r="D780" s="59">
        <f>SUM(D781:D785)</f>
        <v>0.96</v>
      </c>
      <c r="E780" s="38">
        <f t="shared" si="36"/>
        <v>100</v>
      </c>
      <c r="F780" s="59">
        <f>SUM(F781:F785)</f>
        <v>3.3</v>
      </c>
      <c r="G780" s="39">
        <f t="shared" si="38"/>
        <v>-70.909090909090907</v>
      </c>
      <c r="H780" s="40">
        <f t="shared" si="37"/>
        <v>-2.34</v>
      </c>
    </row>
    <row r="781" spans="1:8" hidden="1">
      <c r="A781" s="72" t="s">
        <v>702</v>
      </c>
      <c r="B781" s="61"/>
      <c r="C781" s="61"/>
      <c r="D781" s="61"/>
      <c r="E781" s="45" t="str">
        <f t="shared" si="36"/>
        <v/>
      </c>
      <c r="F781" s="61"/>
      <c r="G781" s="63" t="str">
        <f t="shared" si="38"/>
        <v/>
      </c>
      <c r="H781" s="47">
        <f t="shared" si="37"/>
        <v>0</v>
      </c>
    </row>
    <row r="782" spans="1:8" hidden="1">
      <c r="A782" s="72" t="s">
        <v>703</v>
      </c>
      <c r="B782" s="61"/>
      <c r="C782" s="61"/>
      <c r="D782" s="61"/>
      <c r="E782" s="45" t="str">
        <f t="shared" si="36"/>
        <v/>
      </c>
      <c r="F782" s="61"/>
      <c r="G782" s="63" t="str">
        <f t="shared" si="38"/>
        <v/>
      </c>
      <c r="H782" s="47">
        <f t="shared" si="37"/>
        <v>0</v>
      </c>
    </row>
    <row r="783" spans="1:8" hidden="1">
      <c r="A783" s="72" t="s">
        <v>704</v>
      </c>
      <c r="B783" s="61"/>
      <c r="C783" s="61"/>
      <c r="D783" s="61"/>
      <c r="E783" s="45" t="str">
        <f t="shared" si="36"/>
        <v/>
      </c>
      <c r="F783" s="61"/>
      <c r="G783" s="63" t="str">
        <f t="shared" si="38"/>
        <v/>
      </c>
      <c r="H783" s="47">
        <f t="shared" si="37"/>
        <v>0</v>
      </c>
    </row>
    <row r="784" spans="1:8" hidden="1">
      <c r="A784" s="72" t="s">
        <v>705</v>
      </c>
      <c r="B784" s="61"/>
      <c r="C784" s="61"/>
      <c r="D784" s="61"/>
      <c r="E784" s="45" t="str">
        <f t="shared" si="36"/>
        <v/>
      </c>
      <c r="F784" s="61"/>
      <c r="G784" s="63" t="str">
        <f t="shared" si="38"/>
        <v/>
      </c>
      <c r="H784" s="47">
        <f t="shared" si="37"/>
        <v>0</v>
      </c>
    </row>
    <row r="785" spans="1:8">
      <c r="A785" s="72" t="s">
        <v>706</v>
      </c>
      <c r="B785" s="61"/>
      <c r="C785" s="61">
        <v>0.96</v>
      </c>
      <c r="D785" s="61">
        <v>0.96</v>
      </c>
      <c r="E785" s="45">
        <f t="shared" si="36"/>
        <v>100</v>
      </c>
      <c r="F785" s="61">
        <v>3.3</v>
      </c>
      <c r="G785" s="63">
        <f t="shared" si="38"/>
        <v>-70.909090909090907</v>
      </c>
      <c r="H785" s="47">
        <f t="shared" si="37"/>
        <v>-2.34</v>
      </c>
    </row>
    <row r="786" spans="1:8" hidden="1">
      <c r="A786" s="73" t="s">
        <v>707</v>
      </c>
      <c r="B786" s="59">
        <f>B787</f>
        <v>0</v>
      </c>
      <c r="C786" s="59">
        <f>C787</f>
        <v>0</v>
      </c>
      <c r="D786" s="59">
        <f>D787</f>
        <v>0</v>
      </c>
      <c r="E786" s="45" t="str">
        <f t="shared" si="36"/>
        <v/>
      </c>
      <c r="F786" s="61">
        <f>F787</f>
        <v>0</v>
      </c>
      <c r="G786" s="63" t="str">
        <f t="shared" si="38"/>
        <v/>
      </c>
      <c r="H786" s="47">
        <f t="shared" si="37"/>
        <v>0</v>
      </c>
    </row>
    <row r="787" spans="1:8" hidden="1">
      <c r="A787" s="72" t="s">
        <v>708</v>
      </c>
      <c r="B787" s="61"/>
      <c r="C787" s="61"/>
      <c r="D787" s="61"/>
      <c r="E787" s="45" t="str">
        <f t="shared" si="36"/>
        <v/>
      </c>
      <c r="F787" s="61"/>
      <c r="G787" s="63" t="str">
        <f t="shared" si="38"/>
        <v/>
      </c>
      <c r="H787" s="47">
        <f t="shared" si="37"/>
        <v>0</v>
      </c>
    </row>
    <row r="788" spans="1:8" hidden="1">
      <c r="A788" s="73" t="s">
        <v>709</v>
      </c>
      <c r="B788" s="59">
        <f>B789</f>
        <v>0</v>
      </c>
      <c r="C788" s="59">
        <f>C789</f>
        <v>0</v>
      </c>
      <c r="D788" s="59">
        <f>D789</f>
        <v>0</v>
      </c>
      <c r="E788" s="45" t="str">
        <f t="shared" si="36"/>
        <v/>
      </c>
      <c r="F788" s="61">
        <f>F789</f>
        <v>0</v>
      </c>
      <c r="G788" s="63" t="str">
        <f t="shared" si="38"/>
        <v/>
      </c>
      <c r="H788" s="47">
        <f t="shared" si="37"/>
        <v>0</v>
      </c>
    </row>
    <row r="789" spans="1:8" hidden="1">
      <c r="A789" s="72" t="s">
        <v>710</v>
      </c>
      <c r="B789" s="61"/>
      <c r="C789" s="61"/>
      <c r="D789" s="61"/>
      <c r="E789" s="45" t="str">
        <f t="shared" si="36"/>
        <v/>
      </c>
      <c r="F789" s="61"/>
      <c r="G789" s="63" t="str">
        <f t="shared" si="38"/>
        <v/>
      </c>
      <c r="H789" s="47">
        <f t="shared" si="37"/>
        <v>0</v>
      </c>
    </row>
    <row r="790" spans="1:8">
      <c r="A790" s="73" t="s">
        <v>711</v>
      </c>
      <c r="B790" s="59">
        <f>B791</f>
        <v>0</v>
      </c>
      <c r="C790" s="59">
        <f>C791</f>
        <v>0</v>
      </c>
      <c r="D790" s="59">
        <f>D791</f>
        <v>0</v>
      </c>
      <c r="E790" s="45" t="str">
        <f t="shared" si="36"/>
        <v/>
      </c>
      <c r="F790" s="61">
        <f>F791</f>
        <v>0</v>
      </c>
      <c r="G790" s="63" t="str">
        <f t="shared" si="38"/>
        <v/>
      </c>
      <c r="H790" s="47">
        <f t="shared" si="37"/>
        <v>0</v>
      </c>
    </row>
    <row r="791" spans="1:8">
      <c r="A791" s="72" t="s">
        <v>712</v>
      </c>
      <c r="B791" s="61"/>
      <c r="C791" s="61"/>
      <c r="D791" s="61"/>
      <c r="E791" s="45" t="str">
        <f t="shared" si="36"/>
        <v/>
      </c>
      <c r="F791" s="61"/>
      <c r="G791" s="63" t="str">
        <f t="shared" si="38"/>
        <v/>
      </c>
      <c r="H791" s="47">
        <f t="shared" si="37"/>
        <v>0</v>
      </c>
    </row>
    <row r="792" spans="1:8">
      <c r="A792" s="73" t="s">
        <v>713</v>
      </c>
      <c r="B792" s="59">
        <f>SUM(B793,B805,B807,B810,B812,B814)</f>
        <v>366</v>
      </c>
      <c r="C792" s="59">
        <f>SUM(C793,C805,C807,C810,C812,C814)</f>
        <v>1730</v>
      </c>
      <c r="D792" s="59">
        <f>SUM(D793,D805,D807,D810,D812,D814)</f>
        <v>552.13220000000001</v>
      </c>
      <c r="E792" s="38">
        <f t="shared" si="36"/>
        <v>31.915156069364166</v>
      </c>
      <c r="F792" s="59">
        <f>SUM(F793,F805,F807,F810,F812,F814)</f>
        <v>1804.6565999999998</v>
      </c>
      <c r="G792" s="39">
        <f t="shared" si="38"/>
        <v>-69.405137797406994</v>
      </c>
      <c r="H792" s="40">
        <f t="shared" si="37"/>
        <v>-1252.5243999999998</v>
      </c>
    </row>
    <row r="793" spans="1:8">
      <c r="A793" s="73" t="s">
        <v>714</v>
      </c>
      <c r="B793" s="59">
        <f>SUM(B794:B804)</f>
        <v>0</v>
      </c>
      <c r="C793" s="59">
        <f>SUM(C794:C804)</f>
        <v>4</v>
      </c>
      <c r="D793" s="59">
        <f>SUM(D794:D804)</f>
        <v>4</v>
      </c>
      <c r="E793" s="38">
        <f t="shared" si="36"/>
        <v>100</v>
      </c>
      <c r="F793" s="59">
        <f>SUM(F794:F804)</f>
        <v>0</v>
      </c>
      <c r="G793" s="39" t="str">
        <f t="shared" si="38"/>
        <v/>
      </c>
      <c r="H793" s="40">
        <f t="shared" si="37"/>
        <v>4</v>
      </c>
    </row>
    <row r="794" spans="1:8" hidden="1">
      <c r="A794" s="72" t="s">
        <v>171</v>
      </c>
      <c r="B794" s="61"/>
      <c r="C794" s="61"/>
      <c r="D794" s="61"/>
      <c r="E794" s="45" t="str">
        <f t="shared" si="36"/>
        <v/>
      </c>
      <c r="F794" s="61"/>
      <c r="G794" s="63" t="str">
        <f t="shared" si="38"/>
        <v/>
      </c>
      <c r="H794" s="47">
        <f t="shared" si="37"/>
        <v>0</v>
      </c>
    </row>
    <row r="795" spans="1:8" hidden="1">
      <c r="A795" s="72" t="s">
        <v>172</v>
      </c>
      <c r="B795" s="61"/>
      <c r="C795" s="61"/>
      <c r="D795" s="61"/>
      <c r="E795" s="45" t="str">
        <f t="shared" si="36"/>
        <v/>
      </c>
      <c r="F795" s="61"/>
      <c r="G795" s="63" t="str">
        <f t="shared" si="38"/>
        <v/>
      </c>
      <c r="H795" s="47">
        <f t="shared" si="37"/>
        <v>0</v>
      </c>
    </row>
    <row r="796" spans="1:8" hidden="1">
      <c r="A796" s="72" t="s">
        <v>173</v>
      </c>
      <c r="B796" s="61"/>
      <c r="C796" s="61"/>
      <c r="D796" s="61"/>
      <c r="E796" s="45" t="str">
        <f t="shared" si="36"/>
        <v/>
      </c>
      <c r="F796" s="61"/>
      <c r="G796" s="63" t="str">
        <f t="shared" si="38"/>
        <v/>
      </c>
      <c r="H796" s="47">
        <f t="shared" si="37"/>
        <v>0</v>
      </c>
    </row>
    <row r="797" spans="1:8" hidden="1">
      <c r="A797" s="72" t="s">
        <v>715</v>
      </c>
      <c r="B797" s="61"/>
      <c r="C797" s="61"/>
      <c r="D797" s="61"/>
      <c r="E797" s="45" t="str">
        <f t="shared" si="36"/>
        <v/>
      </c>
      <c r="F797" s="61"/>
      <c r="G797" s="63" t="str">
        <f t="shared" si="38"/>
        <v/>
      </c>
      <c r="H797" s="47">
        <f t="shared" si="37"/>
        <v>0</v>
      </c>
    </row>
    <row r="798" spans="1:8" hidden="1">
      <c r="A798" s="72" t="s">
        <v>716</v>
      </c>
      <c r="B798" s="61"/>
      <c r="C798" s="61"/>
      <c r="D798" s="61"/>
      <c r="E798" s="45" t="str">
        <f t="shared" si="36"/>
        <v/>
      </c>
      <c r="F798" s="61"/>
      <c r="G798" s="63" t="str">
        <f t="shared" si="38"/>
        <v/>
      </c>
      <c r="H798" s="47">
        <f t="shared" si="37"/>
        <v>0</v>
      </c>
    </row>
    <row r="799" spans="1:8" hidden="1">
      <c r="A799" s="72" t="s">
        <v>717</v>
      </c>
      <c r="B799" s="61"/>
      <c r="C799" s="61"/>
      <c r="D799" s="61"/>
      <c r="E799" s="45" t="str">
        <f t="shared" si="36"/>
        <v/>
      </c>
      <c r="F799" s="61"/>
      <c r="G799" s="63" t="str">
        <f t="shared" si="38"/>
        <v/>
      </c>
      <c r="H799" s="47">
        <f t="shared" si="37"/>
        <v>0</v>
      </c>
    </row>
    <row r="800" spans="1:8" hidden="1">
      <c r="A800" s="72" t="s">
        <v>718</v>
      </c>
      <c r="B800" s="61"/>
      <c r="C800" s="61"/>
      <c r="D800" s="61"/>
      <c r="E800" s="45" t="str">
        <f t="shared" si="36"/>
        <v/>
      </c>
      <c r="F800" s="61"/>
      <c r="G800" s="63" t="str">
        <f t="shared" si="38"/>
        <v/>
      </c>
      <c r="H800" s="47">
        <f t="shared" si="37"/>
        <v>0</v>
      </c>
    </row>
    <row r="801" spans="1:8" hidden="1">
      <c r="A801" s="72" t="s">
        <v>719</v>
      </c>
      <c r="B801" s="61"/>
      <c r="C801" s="61"/>
      <c r="D801" s="61"/>
      <c r="E801" s="45" t="str">
        <f t="shared" si="36"/>
        <v/>
      </c>
      <c r="F801" s="61"/>
      <c r="G801" s="63" t="str">
        <f t="shared" si="38"/>
        <v/>
      </c>
      <c r="H801" s="47">
        <f t="shared" si="37"/>
        <v>0</v>
      </c>
    </row>
    <row r="802" spans="1:8" hidden="1">
      <c r="A802" s="72" t="s">
        <v>720</v>
      </c>
      <c r="B802" s="61"/>
      <c r="C802" s="61"/>
      <c r="D802" s="61"/>
      <c r="E802" s="45" t="str">
        <f t="shared" si="36"/>
        <v/>
      </c>
      <c r="F802" s="61"/>
      <c r="G802" s="63" t="str">
        <f t="shared" si="38"/>
        <v/>
      </c>
      <c r="H802" s="47">
        <f t="shared" si="37"/>
        <v>0</v>
      </c>
    </row>
    <row r="803" spans="1:8" hidden="1">
      <c r="A803" s="72" t="s">
        <v>721</v>
      </c>
      <c r="B803" s="61"/>
      <c r="C803" s="61"/>
      <c r="D803" s="61"/>
      <c r="E803" s="45" t="str">
        <f t="shared" si="36"/>
        <v/>
      </c>
      <c r="F803" s="61"/>
      <c r="G803" s="63" t="str">
        <f t="shared" si="38"/>
        <v/>
      </c>
      <c r="H803" s="47">
        <f t="shared" si="37"/>
        <v>0</v>
      </c>
    </row>
    <row r="804" spans="1:8">
      <c r="A804" s="72" t="s">
        <v>722</v>
      </c>
      <c r="B804" s="61"/>
      <c r="C804" s="61">
        <v>4</v>
      </c>
      <c r="D804" s="61">
        <v>4</v>
      </c>
      <c r="E804" s="45">
        <f t="shared" si="36"/>
        <v>100</v>
      </c>
      <c r="F804" s="61"/>
      <c r="G804" s="63" t="str">
        <f t="shared" si="38"/>
        <v/>
      </c>
      <c r="H804" s="47">
        <f t="shared" si="37"/>
        <v>4</v>
      </c>
    </row>
    <row r="805" spans="1:8">
      <c r="A805" s="73" t="s">
        <v>723</v>
      </c>
      <c r="B805" s="59">
        <f>B806</f>
        <v>0</v>
      </c>
      <c r="C805" s="59">
        <f>C806</f>
        <v>0</v>
      </c>
      <c r="D805" s="59">
        <f>D806</f>
        <v>0</v>
      </c>
      <c r="E805" s="38" t="str">
        <f t="shared" si="36"/>
        <v/>
      </c>
      <c r="F805" s="59">
        <f>F806</f>
        <v>0</v>
      </c>
      <c r="G805" s="39" t="str">
        <f t="shared" si="38"/>
        <v/>
      </c>
      <c r="H805" s="40">
        <f t="shared" si="37"/>
        <v>0</v>
      </c>
    </row>
    <row r="806" spans="1:8" hidden="1">
      <c r="A806" s="72" t="s">
        <v>724</v>
      </c>
      <c r="B806" s="61"/>
      <c r="C806" s="61"/>
      <c r="D806" s="61"/>
      <c r="E806" s="45" t="str">
        <f t="shared" si="36"/>
        <v/>
      </c>
      <c r="F806" s="61"/>
      <c r="G806" s="63" t="str">
        <f t="shared" si="38"/>
        <v/>
      </c>
      <c r="H806" s="47">
        <f t="shared" si="37"/>
        <v>0</v>
      </c>
    </row>
    <row r="807" spans="1:8">
      <c r="A807" s="73" t="s">
        <v>725</v>
      </c>
      <c r="B807" s="59">
        <f>SUM(B808:B809)</f>
        <v>300</v>
      </c>
      <c r="C807" s="59">
        <f>SUM(C808:C809)</f>
        <v>0</v>
      </c>
      <c r="D807" s="59">
        <f>D808+D809</f>
        <v>0</v>
      </c>
      <c r="E807" s="38" t="str">
        <f t="shared" si="36"/>
        <v/>
      </c>
      <c r="F807" s="59">
        <f>SUM(F808:F809)</f>
        <v>1739.4940999999999</v>
      </c>
      <c r="G807" s="39">
        <f t="shared" si="38"/>
        <v>-100</v>
      </c>
      <c r="H807" s="40">
        <f t="shared" si="37"/>
        <v>-1739.4940999999999</v>
      </c>
    </row>
    <row r="808" spans="1:8" hidden="1">
      <c r="A808" s="72" t="s">
        <v>726</v>
      </c>
      <c r="B808" s="61"/>
      <c r="C808" s="61"/>
      <c r="D808" s="61"/>
      <c r="E808" s="45" t="str">
        <f t="shared" si="36"/>
        <v/>
      </c>
      <c r="F808" s="61"/>
      <c r="G808" s="63" t="str">
        <f t="shared" si="38"/>
        <v/>
      </c>
      <c r="H808" s="47">
        <f t="shared" si="37"/>
        <v>0</v>
      </c>
    </row>
    <row r="809" spans="1:8">
      <c r="A809" s="72" t="s">
        <v>727</v>
      </c>
      <c r="B809" s="61">
        <v>300</v>
      </c>
      <c r="C809" s="61"/>
      <c r="D809" s="61"/>
      <c r="E809" s="45" t="str">
        <f t="shared" si="36"/>
        <v/>
      </c>
      <c r="F809" s="61">
        <v>1739.4940999999999</v>
      </c>
      <c r="G809" s="63">
        <f t="shared" si="38"/>
        <v>-100</v>
      </c>
      <c r="H809" s="47">
        <f t="shared" si="37"/>
        <v>-1739.4940999999999</v>
      </c>
    </row>
    <row r="810" spans="1:8">
      <c r="A810" s="73" t="s">
        <v>728</v>
      </c>
      <c r="B810" s="59">
        <f>B811</f>
        <v>66</v>
      </c>
      <c r="C810" s="59">
        <f>C811</f>
        <v>18</v>
      </c>
      <c r="D810" s="59">
        <f>D811</f>
        <v>18</v>
      </c>
      <c r="E810" s="38">
        <f t="shared" si="36"/>
        <v>100</v>
      </c>
      <c r="F810" s="59">
        <f>F811</f>
        <v>65.162499999999994</v>
      </c>
      <c r="G810" s="39">
        <f t="shared" si="38"/>
        <v>-72.376750431613274</v>
      </c>
      <c r="H810" s="40">
        <f t="shared" si="37"/>
        <v>-47.162499999999994</v>
      </c>
    </row>
    <row r="811" spans="1:8">
      <c r="A811" s="72" t="s">
        <v>729</v>
      </c>
      <c r="B811" s="61">
        <v>66</v>
      </c>
      <c r="C811" s="61">
        <v>18</v>
      </c>
      <c r="D811" s="61">
        <v>18</v>
      </c>
      <c r="E811" s="45">
        <f t="shared" si="36"/>
        <v>100</v>
      </c>
      <c r="F811" s="61">
        <v>65.162499999999994</v>
      </c>
      <c r="G811" s="63">
        <f t="shared" si="38"/>
        <v>-72.376750431613274</v>
      </c>
      <c r="H811" s="47">
        <f t="shared" si="37"/>
        <v>-47.162499999999994</v>
      </c>
    </row>
    <row r="812" spans="1:8">
      <c r="A812" s="73" t="s">
        <v>730</v>
      </c>
      <c r="B812" s="59">
        <f>B813</f>
        <v>0</v>
      </c>
      <c r="C812" s="59">
        <f>C813</f>
        <v>0</v>
      </c>
      <c r="D812" s="59">
        <f>D813</f>
        <v>0</v>
      </c>
      <c r="E812" s="38" t="str">
        <f t="shared" si="36"/>
        <v/>
      </c>
      <c r="F812" s="59">
        <f>F813</f>
        <v>0</v>
      </c>
      <c r="G812" s="39" t="str">
        <f t="shared" si="38"/>
        <v/>
      </c>
      <c r="H812" s="40">
        <f t="shared" si="37"/>
        <v>0</v>
      </c>
    </row>
    <row r="813" spans="1:8" hidden="1">
      <c r="A813" s="72" t="s">
        <v>731</v>
      </c>
      <c r="B813" s="61"/>
      <c r="C813" s="61"/>
      <c r="D813" s="61"/>
      <c r="E813" s="45" t="str">
        <f t="shared" si="36"/>
        <v/>
      </c>
      <c r="F813" s="61"/>
      <c r="G813" s="63" t="str">
        <f t="shared" si="38"/>
        <v/>
      </c>
      <c r="H813" s="47">
        <f t="shared" si="37"/>
        <v>0</v>
      </c>
    </row>
    <row r="814" spans="1:8">
      <c r="A814" s="73" t="s">
        <v>732</v>
      </c>
      <c r="B814" s="59">
        <f>B815</f>
        <v>0</v>
      </c>
      <c r="C814" s="59">
        <f>C815</f>
        <v>1708</v>
      </c>
      <c r="D814" s="59">
        <f>D815</f>
        <v>530.13220000000001</v>
      </c>
      <c r="E814" s="38">
        <f t="shared" si="36"/>
        <v>31.038185011709601</v>
      </c>
      <c r="F814" s="59">
        <f>F815</f>
        <v>0</v>
      </c>
      <c r="G814" s="39" t="str">
        <f t="shared" si="38"/>
        <v/>
      </c>
      <c r="H814" s="40">
        <f t="shared" si="37"/>
        <v>530.13220000000001</v>
      </c>
    </row>
    <row r="815" spans="1:8">
      <c r="A815" s="72" t="s">
        <v>733</v>
      </c>
      <c r="B815" s="61"/>
      <c r="C815" s="61">
        <v>1708</v>
      </c>
      <c r="D815" s="61">
        <v>530.13220000000001</v>
      </c>
      <c r="E815" s="45">
        <f t="shared" si="36"/>
        <v>31.038185011709601</v>
      </c>
      <c r="F815" s="61"/>
      <c r="G815" s="63" t="str">
        <f t="shared" si="38"/>
        <v/>
      </c>
      <c r="H815" s="47">
        <f t="shared" si="37"/>
        <v>530.13220000000001</v>
      </c>
    </row>
    <row r="816" spans="1:8">
      <c r="A816" s="73" t="s">
        <v>734</v>
      </c>
      <c r="B816" s="59">
        <f>SUM(B817,B843,B871,B899,B910,B916,B923,B930)</f>
        <v>1307.8222000000001</v>
      </c>
      <c r="C816" s="59">
        <f>SUM(C817,C843,C871,C899,C910,C916,C923,C930)</f>
        <v>592.70460000000003</v>
      </c>
      <c r="D816" s="59">
        <f>SUM(D817,D843,D871,D899,D910,D916,D923,D930)</f>
        <v>2117.5857000000001</v>
      </c>
      <c r="E816" s="38">
        <f t="shared" si="36"/>
        <v>357.27505742320875</v>
      </c>
      <c r="F816" s="59">
        <f>SUM(F817,F843,F871,F899,F910,F916,F923,F930)</f>
        <v>1303.7422999999999</v>
      </c>
      <c r="G816" s="39">
        <f t="shared" si="38"/>
        <v>62.423640009225764</v>
      </c>
      <c r="H816" s="40">
        <f t="shared" si="37"/>
        <v>813.8434000000002</v>
      </c>
    </row>
    <row r="817" spans="1:8">
      <c r="A817" s="73" t="s">
        <v>735</v>
      </c>
      <c r="B817" s="59">
        <f>SUM(B818:B842)</f>
        <v>987.14020000000005</v>
      </c>
      <c r="C817" s="59">
        <f>SUM(C818:C842)</f>
        <v>384.43650000000002</v>
      </c>
      <c r="D817" s="59">
        <f>SUM(D818:D842)</f>
        <v>365.70389999999998</v>
      </c>
      <c r="E817" s="38">
        <f t="shared" si="36"/>
        <v>95.127257687550468</v>
      </c>
      <c r="F817" s="59">
        <f>SUM(F818:F842)</f>
        <v>999.93490000000008</v>
      </c>
      <c r="G817" s="39">
        <f t="shared" si="38"/>
        <v>-63.427229112615237</v>
      </c>
      <c r="H817" s="40">
        <f t="shared" si="37"/>
        <v>-634.23100000000011</v>
      </c>
    </row>
    <row r="818" spans="1:8" hidden="1">
      <c r="A818" s="72" t="s">
        <v>171</v>
      </c>
      <c r="B818" s="61"/>
      <c r="C818" s="61"/>
      <c r="D818" s="61"/>
      <c r="E818" s="45" t="str">
        <f t="shared" si="36"/>
        <v/>
      </c>
      <c r="F818" s="61"/>
      <c r="G818" s="63" t="str">
        <f t="shared" si="38"/>
        <v/>
      </c>
      <c r="H818" s="47">
        <f t="shared" si="37"/>
        <v>0</v>
      </c>
    </row>
    <row r="819" spans="1:8" hidden="1">
      <c r="A819" s="72" t="s">
        <v>172</v>
      </c>
      <c r="B819" s="61"/>
      <c r="C819" s="61"/>
      <c r="D819" s="61"/>
      <c r="E819" s="45" t="str">
        <f t="shared" si="36"/>
        <v/>
      </c>
      <c r="F819" s="61"/>
      <c r="G819" s="63" t="str">
        <f t="shared" si="38"/>
        <v/>
      </c>
      <c r="H819" s="47">
        <f t="shared" si="37"/>
        <v>0</v>
      </c>
    </row>
    <row r="820" spans="1:8">
      <c r="A820" s="72" t="s">
        <v>173</v>
      </c>
      <c r="B820" s="61">
        <v>177.67</v>
      </c>
      <c r="C820" s="61">
        <v>178</v>
      </c>
      <c r="D820" s="61">
        <v>134.65899999999999</v>
      </c>
      <c r="E820" s="45">
        <f t="shared" si="36"/>
        <v>75.651123595505609</v>
      </c>
      <c r="F820" s="61">
        <v>168.1122</v>
      </c>
      <c r="G820" s="63">
        <f t="shared" si="38"/>
        <v>-19.899329138515832</v>
      </c>
      <c r="H820" s="47">
        <f t="shared" si="37"/>
        <v>-33.45320000000001</v>
      </c>
    </row>
    <row r="821" spans="1:8" hidden="1">
      <c r="A821" s="72" t="s">
        <v>168</v>
      </c>
      <c r="B821" s="61"/>
      <c r="C821" s="61"/>
      <c r="D821" s="61"/>
      <c r="E821" s="45" t="str">
        <f t="shared" si="36"/>
        <v/>
      </c>
      <c r="F821" s="61"/>
      <c r="G821" s="63" t="str">
        <f t="shared" si="38"/>
        <v/>
      </c>
      <c r="H821" s="47">
        <f t="shared" si="37"/>
        <v>0</v>
      </c>
    </row>
    <row r="822" spans="1:8" hidden="1">
      <c r="A822" s="72" t="s">
        <v>736</v>
      </c>
      <c r="B822" s="61"/>
      <c r="C822" s="61"/>
      <c r="D822" s="61"/>
      <c r="E822" s="45" t="str">
        <f t="shared" si="36"/>
        <v/>
      </c>
      <c r="F822" s="61"/>
      <c r="G822" s="63" t="str">
        <f t="shared" si="38"/>
        <v/>
      </c>
      <c r="H822" s="47">
        <f t="shared" si="37"/>
        <v>0</v>
      </c>
    </row>
    <row r="823" spans="1:8" hidden="1">
      <c r="A823" s="72" t="s">
        <v>737</v>
      </c>
      <c r="B823" s="61"/>
      <c r="C823" s="61"/>
      <c r="D823" s="61"/>
      <c r="E823" s="45" t="str">
        <f t="shared" si="36"/>
        <v/>
      </c>
      <c r="F823" s="61"/>
      <c r="G823" s="63" t="str">
        <f t="shared" si="38"/>
        <v/>
      </c>
      <c r="H823" s="47">
        <f t="shared" si="37"/>
        <v>0</v>
      </c>
    </row>
    <row r="824" spans="1:8">
      <c r="A824" s="72" t="s">
        <v>738</v>
      </c>
      <c r="B824" s="61">
        <v>17.729600000000001</v>
      </c>
      <c r="C824" s="61">
        <v>2</v>
      </c>
      <c r="D824" s="61">
        <v>0.78520000000000001</v>
      </c>
      <c r="E824" s="45">
        <f t="shared" si="36"/>
        <v>39.26</v>
      </c>
      <c r="F824" s="61">
        <v>0.49509999999999998</v>
      </c>
      <c r="G824" s="63">
        <f t="shared" si="38"/>
        <v>58.594223389214307</v>
      </c>
      <c r="H824" s="47">
        <f t="shared" si="37"/>
        <v>0.29010000000000002</v>
      </c>
    </row>
    <row r="825" spans="1:8" hidden="1">
      <c r="A825" s="72" t="s">
        <v>739</v>
      </c>
      <c r="B825" s="61"/>
      <c r="C825" s="61"/>
      <c r="D825" s="61"/>
      <c r="E825" s="45" t="str">
        <f t="shared" si="36"/>
        <v/>
      </c>
      <c r="F825" s="61"/>
      <c r="G825" s="63" t="str">
        <f t="shared" si="38"/>
        <v/>
      </c>
      <c r="H825" s="47">
        <f t="shared" si="37"/>
        <v>0</v>
      </c>
    </row>
    <row r="826" spans="1:8" hidden="1">
      <c r="A826" s="72" t="s">
        <v>740</v>
      </c>
      <c r="B826" s="61"/>
      <c r="C826" s="61"/>
      <c r="D826" s="61"/>
      <c r="E826" s="45" t="str">
        <f t="shared" si="36"/>
        <v/>
      </c>
      <c r="F826" s="61"/>
      <c r="G826" s="63" t="str">
        <f t="shared" si="38"/>
        <v/>
      </c>
      <c r="H826" s="47">
        <f t="shared" si="37"/>
        <v>0</v>
      </c>
    </row>
    <row r="827" spans="1:8" hidden="1">
      <c r="A827" s="72" t="s">
        <v>741</v>
      </c>
      <c r="B827" s="61"/>
      <c r="C827" s="61"/>
      <c r="D827" s="61"/>
      <c r="E827" s="45" t="str">
        <f t="shared" si="36"/>
        <v/>
      </c>
      <c r="F827" s="61"/>
      <c r="G827" s="63" t="str">
        <f t="shared" si="38"/>
        <v/>
      </c>
      <c r="H827" s="47">
        <f t="shared" si="37"/>
        <v>0</v>
      </c>
    </row>
    <row r="828" spans="1:8">
      <c r="A828" s="72" t="s">
        <v>742</v>
      </c>
      <c r="B828" s="61">
        <v>98.740600000000001</v>
      </c>
      <c r="C828" s="61">
        <v>20</v>
      </c>
      <c r="D828" s="61">
        <v>14.3805</v>
      </c>
      <c r="E828" s="45">
        <f t="shared" si="36"/>
        <v>71.902500000000003</v>
      </c>
      <c r="F828" s="61"/>
      <c r="G828" s="63" t="str">
        <f t="shared" si="38"/>
        <v/>
      </c>
      <c r="H828" s="47">
        <f t="shared" si="37"/>
        <v>14.3805</v>
      </c>
    </row>
    <row r="829" spans="1:8" hidden="1">
      <c r="A829" s="72" t="s">
        <v>743</v>
      </c>
      <c r="B829" s="61"/>
      <c r="C829" s="61"/>
      <c r="D829" s="61"/>
      <c r="E829" s="45" t="str">
        <f t="shared" si="36"/>
        <v/>
      </c>
      <c r="F829" s="61"/>
      <c r="G829" s="63" t="str">
        <f t="shared" si="38"/>
        <v/>
      </c>
      <c r="H829" s="47">
        <f t="shared" si="37"/>
        <v>0</v>
      </c>
    </row>
    <row r="830" spans="1:8" hidden="1">
      <c r="A830" s="72" t="s">
        <v>1137</v>
      </c>
      <c r="B830" s="61"/>
      <c r="C830" s="61"/>
      <c r="D830" s="61"/>
      <c r="E830" s="45" t="str">
        <f t="shared" si="36"/>
        <v/>
      </c>
      <c r="F830" s="61"/>
      <c r="G830" s="63" t="str">
        <f t="shared" si="38"/>
        <v/>
      </c>
      <c r="H830" s="47">
        <f t="shared" si="37"/>
        <v>0</v>
      </c>
    </row>
    <row r="831" spans="1:8" hidden="1">
      <c r="A831" s="72" t="s">
        <v>744</v>
      </c>
      <c r="B831" s="61"/>
      <c r="C831" s="61"/>
      <c r="D831" s="61"/>
      <c r="E831" s="45" t="str">
        <f t="shared" si="36"/>
        <v/>
      </c>
      <c r="F831" s="61"/>
      <c r="G831" s="63" t="str">
        <f t="shared" si="38"/>
        <v/>
      </c>
      <c r="H831" s="47">
        <f t="shared" si="37"/>
        <v>0</v>
      </c>
    </row>
    <row r="832" spans="1:8" hidden="1">
      <c r="A832" s="72" t="s">
        <v>745</v>
      </c>
      <c r="B832" s="61"/>
      <c r="C832" s="61"/>
      <c r="D832" s="61"/>
      <c r="E832" s="45" t="str">
        <f t="shared" si="36"/>
        <v/>
      </c>
      <c r="F832" s="61"/>
      <c r="G832" s="63" t="str">
        <f t="shared" si="38"/>
        <v/>
      </c>
      <c r="H832" s="47">
        <f t="shared" si="37"/>
        <v>0</v>
      </c>
    </row>
    <row r="833" spans="1:8">
      <c r="A833" s="72" t="s">
        <v>746</v>
      </c>
      <c r="B833" s="61"/>
      <c r="C833" s="61"/>
      <c r="D833" s="61"/>
      <c r="E833" s="45" t="str">
        <f t="shared" si="36"/>
        <v/>
      </c>
      <c r="F833" s="61">
        <v>0.35</v>
      </c>
      <c r="G833" s="63">
        <f t="shared" si="38"/>
        <v>-100</v>
      </c>
      <c r="H833" s="47">
        <f t="shared" si="37"/>
        <v>-0.35</v>
      </c>
    </row>
    <row r="834" spans="1:8" hidden="1">
      <c r="A834" s="72" t="s">
        <v>747</v>
      </c>
      <c r="B834" s="61"/>
      <c r="C834" s="61"/>
      <c r="D834" s="61"/>
      <c r="E834" s="45" t="str">
        <f t="shared" si="36"/>
        <v/>
      </c>
      <c r="F834" s="61"/>
      <c r="G834" s="63" t="str">
        <f t="shared" si="38"/>
        <v/>
      </c>
      <c r="H834" s="47">
        <f t="shared" si="37"/>
        <v>0</v>
      </c>
    </row>
    <row r="835" spans="1:8" hidden="1">
      <c r="A835" s="72" t="s">
        <v>748</v>
      </c>
      <c r="B835" s="61"/>
      <c r="C835" s="61"/>
      <c r="D835" s="61"/>
      <c r="E835" s="45" t="str">
        <f t="shared" si="36"/>
        <v/>
      </c>
      <c r="F835" s="61"/>
      <c r="G835" s="63" t="str">
        <f t="shared" si="38"/>
        <v/>
      </c>
      <c r="H835" s="47">
        <f t="shared" si="37"/>
        <v>0</v>
      </c>
    </row>
    <row r="836" spans="1:8">
      <c r="A836" s="72" t="s">
        <v>749</v>
      </c>
      <c r="B836" s="61"/>
      <c r="C836" s="61"/>
      <c r="D836" s="61">
        <v>20</v>
      </c>
      <c r="E836" s="45" t="str">
        <f t="shared" si="36"/>
        <v/>
      </c>
      <c r="F836" s="61"/>
      <c r="G836" s="63" t="str">
        <f t="shared" si="38"/>
        <v/>
      </c>
      <c r="H836" s="47">
        <f t="shared" si="37"/>
        <v>20</v>
      </c>
    </row>
    <row r="837" spans="1:8" hidden="1">
      <c r="A837" s="72" t="s">
        <v>750</v>
      </c>
      <c r="B837" s="61"/>
      <c r="C837" s="61"/>
      <c r="D837" s="61"/>
      <c r="E837" s="45" t="str">
        <f t="shared" si="36"/>
        <v/>
      </c>
      <c r="F837" s="61"/>
      <c r="G837" s="63" t="str">
        <f t="shared" si="38"/>
        <v/>
      </c>
      <c r="H837" s="47">
        <f t="shared" si="37"/>
        <v>0</v>
      </c>
    </row>
    <row r="838" spans="1:8" hidden="1">
      <c r="A838" s="72" t="s">
        <v>751</v>
      </c>
      <c r="B838" s="61"/>
      <c r="C838" s="61"/>
      <c r="D838" s="61"/>
      <c r="E838" s="45" t="str">
        <f t="shared" ref="E838:E901" si="39">IFERROR(D838/C838*100,"")</f>
        <v/>
      </c>
      <c r="F838" s="61"/>
      <c r="G838" s="63" t="str">
        <f t="shared" si="38"/>
        <v/>
      </c>
      <c r="H838" s="47">
        <f t="shared" ref="H838:H901" si="40">D838-F838</f>
        <v>0</v>
      </c>
    </row>
    <row r="839" spans="1:8" hidden="1">
      <c r="A839" s="72" t="s">
        <v>752</v>
      </c>
      <c r="B839" s="61"/>
      <c r="C839" s="61"/>
      <c r="D839" s="61"/>
      <c r="E839" s="45" t="str">
        <f t="shared" si="39"/>
        <v/>
      </c>
      <c r="F839" s="61"/>
      <c r="G839" s="63" t="str">
        <f t="shared" ref="G839:G902" si="41">IFERROR(H839/F839*100,"")</f>
        <v/>
      </c>
      <c r="H839" s="47">
        <f t="shared" si="40"/>
        <v>0</v>
      </c>
    </row>
    <row r="840" spans="1:8" hidden="1">
      <c r="A840" s="72" t="s">
        <v>753</v>
      </c>
      <c r="B840" s="61"/>
      <c r="C840" s="61"/>
      <c r="D840" s="61"/>
      <c r="E840" s="45" t="str">
        <f t="shared" si="39"/>
        <v/>
      </c>
      <c r="F840" s="61"/>
      <c r="G840" s="63" t="str">
        <f t="shared" si="41"/>
        <v/>
      </c>
      <c r="H840" s="47">
        <f t="shared" si="40"/>
        <v>0</v>
      </c>
    </row>
    <row r="841" spans="1:8">
      <c r="A841" s="72" t="s">
        <v>754</v>
      </c>
      <c r="B841" s="61"/>
      <c r="C841" s="61"/>
      <c r="D841" s="61">
        <v>11.4427</v>
      </c>
      <c r="E841" s="45" t="str">
        <f t="shared" si="39"/>
        <v/>
      </c>
      <c r="F841" s="61"/>
      <c r="G841" s="63" t="str">
        <f t="shared" si="41"/>
        <v/>
      </c>
      <c r="H841" s="47">
        <f t="shared" si="40"/>
        <v>11.4427</v>
      </c>
    </row>
    <row r="842" spans="1:8">
      <c r="A842" s="72" t="s">
        <v>755</v>
      </c>
      <c r="B842" s="61">
        <v>693</v>
      </c>
      <c r="C842" s="61">
        <v>184.4365</v>
      </c>
      <c r="D842" s="61">
        <v>184.4365</v>
      </c>
      <c r="E842" s="45">
        <f t="shared" si="39"/>
        <v>100</v>
      </c>
      <c r="F842" s="61">
        <v>830.97760000000005</v>
      </c>
      <c r="G842" s="63">
        <f t="shared" si="41"/>
        <v>-77.804877050837476</v>
      </c>
      <c r="H842" s="47">
        <f t="shared" si="40"/>
        <v>-646.54110000000003</v>
      </c>
    </row>
    <row r="843" spans="1:8">
      <c r="A843" s="73" t="s">
        <v>756</v>
      </c>
      <c r="B843" s="59">
        <f>SUM(B844:B870)</f>
        <v>200</v>
      </c>
      <c r="C843" s="59">
        <f>SUM(C844:C870)</f>
        <v>11.917</v>
      </c>
      <c r="D843" s="59">
        <f>SUM(D844:D870)</f>
        <v>101.58070000000001</v>
      </c>
      <c r="E843" s="38">
        <f t="shared" si="39"/>
        <v>852.40161114374439</v>
      </c>
      <c r="F843" s="59">
        <f>SUM(F844:F870)</f>
        <v>229.93729999999999</v>
      </c>
      <c r="G843" s="39">
        <f t="shared" si="41"/>
        <v>-55.822435072517592</v>
      </c>
      <c r="H843" s="40">
        <f t="shared" si="40"/>
        <v>-128.35659999999999</v>
      </c>
    </row>
    <row r="844" spans="1:8" hidden="1">
      <c r="A844" s="72" t="s">
        <v>171</v>
      </c>
      <c r="B844" s="61"/>
      <c r="C844" s="61"/>
      <c r="D844" s="61"/>
      <c r="E844" s="45" t="str">
        <f t="shared" si="39"/>
        <v/>
      </c>
      <c r="F844" s="61"/>
      <c r="G844" s="63" t="str">
        <f t="shared" si="41"/>
        <v/>
      </c>
      <c r="H844" s="47">
        <f t="shared" si="40"/>
        <v>0</v>
      </c>
    </row>
    <row r="845" spans="1:8" hidden="1">
      <c r="A845" s="72" t="s">
        <v>172</v>
      </c>
      <c r="B845" s="61"/>
      <c r="C845" s="61"/>
      <c r="D845" s="61"/>
      <c r="E845" s="45" t="str">
        <f t="shared" si="39"/>
        <v/>
      </c>
      <c r="F845" s="61"/>
      <c r="G845" s="63" t="str">
        <f t="shared" si="41"/>
        <v/>
      </c>
      <c r="H845" s="47">
        <f t="shared" si="40"/>
        <v>0</v>
      </c>
    </row>
    <row r="846" spans="1:8" hidden="1">
      <c r="A846" s="72" t="s">
        <v>173</v>
      </c>
      <c r="B846" s="61"/>
      <c r="C846" s="61"/>
      <c r="D846" s="61"/>
      <c r="E846" s="45" t="str">
        <f t="shared" si="39"/>
        <v/>
      </c>
      <c r="F846" s="61"/>
      <c r="G846" s="63" t="str">
        <f t="shared" si="41"/>
        <v/>
      </c>
      <c r="H846" s="47">
        <f t="shared" si="40"/>
        <v>0</v>
      </c>
    </row>
    <row r="847" spans="1:8" hidden="1">
      <c r="A847" s="72" t="s">
        <v>757</v>
      </c>
      <c r="B847" s="61"/>
      <c r="C847" s="61"/>
      <c r="D847" s="61"/>
      <c r="E847" s="45" t="str">
        <f t="shared" si="39"/>
        <v/>
      </c>
      <c r="F847" s="61"/>
      <c r="G847" s="63" t="str">
        <f t="shared" si="41"/>
        <v/>
      </c>
      <c r="H847" s="47">
        <f t="shared" si="40"/>
        <v>0</v>
      </c>
    </row>
    <row r="848" spans="1:8">
      <c r="A848" s="72" t="s">
        <v>758</v>
      </c>
      <c r="B848" s="61"/>
      <c r="C848" s="61"/>
      <c r="D848" s="61">
        <v>46.576300000000003</v>
      </c>
      <c r="E848" s="45" t="str">
        <f t="shared" si="39"/>
        <v/>
      </c>
      <c r="F848" s="61"/>
      <c r="G848" s="63" t="str">
        <f t="shared" si="41"/>
        <v/>
      </c>
      <c r="H848" s="47">
        <f t="shared" si="40"/>
        <v>46.576300000000003</v>
      </c>
    </row>
    <row r="849" spans="1:8" hidden="1">
      <c r="A849" s="72" t="s">
        <v>759</v>
      </c>
      <c r="B849" s="61"/>
      <c r="C849" s="61"/>
      <c r="D849" s="61"/>
      <c r="E849" s="45" t="str">
        <f t="shared" si="39"/>
        <v/>
      </c>
      <c r="F849" s="61"/>
      <c r="G849" s="63" t="str">
        <f t="shared" si="41"/>
        <v/>
      </c>
      <c r="H849" s="47">
        <f t="shared" si="40"/>
        <v>0</v>
      </c>
    </row>
    <row r="850" spans="1:8" hidden="1">
      <c r="A850" s="72" t="s">
        <v>760</v>
      </c>
      <c r="B850" s="61"/>
      <c r="C850" s="61"/>
      <c r="D850" s="61"/>
      <c r="E850" s="45" t="str">
        <f t="shared" si="39"/>
        <v/>
      </c>
      <c r="F850" s="61"/>
      <c r="G850" s="63" t="str">
        <f t="shared" si="41"/>
        <v/>
      </c>
      <c r="H850" s="47">
        <f t="shared" si="40"/>
        <v>0</v>
      </c>
    </row>
    <row r="851" spans="1:8" hidden="1">
      <c r="A851" s="72" t="s">
        <v>761</v>
      </c>
      <c r="B851" s="61"/>
      <c r="C851" s="61"/>
      <c r="D851" s="61"/>
      <c r="E851" s="45" t="str">
        <f t="shared" si="39"/>
        <v/>
      </c>
      <c r="F851" s="61"/>
      <c r="G851" s="63" t="str">
        <f t="shared" si="41"/>
        <v/>
      </c>
      <c r="H851" s="47">
        <f t="shared" si="40"/>
        <v>0</v>
      </c>
    </row>
    <row r="852" spans="1:8">
      <c r="A852" s="72" t="s">
        <v>762</v>
      </c>
      <c r="B852" s="61"/>
      <c r="C852" s="61"/>
      <c r="D852" s="61">
        <v>43.087400000000002</v>
      </c>
      <c r="E852" s="45" t="str">
        <f t="shared" si="39"/>
        <v/>
      </c>
      <c r="F852" s="61">
        <v>229.93729999999999</v>
      </c>
      <c r="G852" s="63">
        <f t="shared" si="41"/>
        <v>-81.261239477022656</v>
      </c>
      <c r="H852" s="47">
        <f t="shared" si="40"/>
        <v>-186.84989999999999</v>
      </c>
    </row>
    <row r="853" spans="1:8" hidden="1">
      <c r="A853" s="72" t="s">
        <v>763</v>
      </c>
      <c r="B853" s="61"/>
      <c r="C853" s="61"/>
      <c r="D853" s="61"/>
      <c r="E853" s="45" t="str">
        <f t="shared" si="39"/>
        <v/>
      </c>
      <c r="F853" s="61"/>
      <c r="G853" s="63" t="str">
        <f t="shared" si="41"/>
        <v/>
      </c>
      <c r="H853" s="47">
        <f t="shared" si="40"/>
        <v>0</v>
      </c>
    </row>
    <row r="854" spans="1:8" hidden="1">
      <c r="A854" s="72" t="s">
        <v>764</v>
      </c>
      <c r="B854" s="61"/>
      <c r="C854" s="61"/>
      <c r="D854" s="61"/>
      <c r="E854" s="45" t="str">
        <f t="shared" si="39"/>
        <v/>
      </c>
      <c r="F854" s="61"/>
      <c r="G854" s="63" t="str">
        <f t="shared" si="41"/>
        <v/>
      </c>
      <c r="H854" s="47">
        <f t="shared" si="40"/>
        <v>0</v>
      </c>
    </row>
    <row r="855" spans="1:8" hidden="1">
      <c r="A855" s="72" t="s">
        <v>765</v>
      </c>
      <c r="B855" s="61"/>
      <c r="C855" s="61"/>
      <c r="D855" s="61"/>
      <c r="E855" s="45" t="str">
        <f t="shared" si="39"/>
        <v/>
      </c>
      <c r="F855" s="61"/>
      <c r="G855" s="63" t="str">
        <f t="shared" si="41"/>
        <v/>
      </c>
      <c r="H855" s="47">
        <f t="shared" si="40"/>
        <v>0</v>
      </c>
    </row>
    <row r="856" spans="1:8" hidden="1">
      <c r="A856" s="72" t="s">
        <v>766</v>
      </c>
      <c r="B856" s="61"/>
      <c r="C856" s="61"/>
      <c r="D856" s="61"/>
      <c r="E856" s="45" t="str">
        <f t="shared" si="39"/>
        <v/>
      </c>
      <c r="F856" s="61"/>
      <c r="G856" s="63" t="str">
        <f t="shared" si="41"/>
        <v/>
      </c>
      <c r="H856" s="47">
        <f t="shared" si="40"/>
        <v>0</v>
      </c>
    </row>
    <row r="857" spans="1:8" hidden="1">
      <c r="A857" s="72" t="s">
        <v>767</v>
      </c>
      <c r="B857" s="61"/>
      <c r="C857" s="61"/>
      <c r="D857" s="61"/>
      <c r="E857" s="45" t="str">
        <f t="shared" si="39"/>
        <v/>
      </c>
      <c r="F857" s="61"/>
      <c r="G857" s="63" t="str">
        <f t="shared" si="41"/>
        <v/>
      </c>
      <c r="H857" s="47">
        <f t="shared" si="40"/>
        <v>0</v>
      </c>
    </row>
    <row r="858" spans="1:8" hidden="1">
      <c r="A858" s="72" t="s">
        <v>768</v>
      </c>
      <c r="B858" s="61"/>
      <c r="C858" s="61"/>
      <c r="D858" s="61"/>
      <c r="E858" s="45" t="str">
        <f t="shared" si="39"/>
        <v/>
      </c>
      <c r="F858" s="61"/>
      <c r="G858" s="63" t="str">
        <f t="shared" si="41"/>
        <v/>
      </c>
      <c r="H858" s="47">
        <f t="shared" si="40"/>
        <v>0</v>
      </c>
    </row>
    <row r="859" spans="1:8" hidden="1">
      <c r="A859" s="72" t="s">
        <v>769</v>
      </c>
      <c r="B859" s="61"/>
      <c r="C859" s="61"/>
      <c r="D859" s="61"/>
      <c r="E859" s="45" t="str">
        <f t="shared" si="39"/>
        <v/>
      </c>
      <c r="F859" s="61"/>
      <c r="G859" s="63" t="str">
        <f t="shared" si="41"/>
        <v/>
      </c>
      <c r="H859" s="47">
        <f t="shared" si="40"/>
        <v>0</v>
      </c>
    </row>
    <row r="860" spans="1:8" hidden="1">
      <c r="A860" s="72" t="s">
        <v>770</v>
      </c>
      <c r="B860" s="61"/>
      <c r="C860" s="61"/>
      <c r="D860" s="61"/>
      <c r="E860" s="45" t="str">
        <f t="shared" si="39"/>
        <v/>
      </c>
      <c r="F860" s="61"/>
      <c r="G860" s="63" t="str">
        <f t="shared" si="41"/>
        <v/>
      </c>
      <c r="H860" s="47">
        <f t="shared" si="40"/>
        <v>0</v>
      </c>
    </row>
    <row r="861" spans="1:8" hidden="1">
      <c r="A861" s="72" t="s">
        <v>771</v>
      </c>
      <c r="B861" s="61"/>
      <c r="C861" s="61"/>
      <c r="D861" s="61"/>
      <c r="E861" s="45" t="str">
        <f t="shared" si="39"/>
        <v/>
      </c>
      <c r="F861" s="61"/>
      <c r="G861" s="63" t="str">
        <f t="shared" si="41"/>
        <v/>
      </c>
      <c r="H861" s="47">
        <f t="shared" si="40"/>
        <v>0</v>
      </c>
    </row>
    <row r="862" spans="1:8" hidden="1">
      <c r="A862" s="72" t="s">
        <v>772</v>
      </c>
      <c r="B862" s="61"/>
      <c r="C862" s="61"/>
      <c r="D862" s="61"/>
      <c r="E862" s="45" t="str">
        <f t="shared" si="39"/>
        <v/>
      </c>
      <c r="F862" s="61"/>
      <c r="G862" s="63" t="str">
        <f t="shared" si="41"/>
        <v/>
      </c>
      <c r="H862" s="47">
        <f t="shared" si="40"/>
        <v>0</v>
      </c>
    </row>
    <row r="863" spans="1:8" hidden="1">
      <c r="A863" s="72" t="s">
        <v>773</v>
      </c>
      <c r="B863" s="61"/>
      <c r="C863" s="61"/>
      <c r="D863" s="61"/>
      <c r="E863" s="45" t="str">
        <f t="shared" si="39"/>
        <v/>
      </c>
      <c r="F863" s="61"/>
      <c r="G863" s="63" t="str">
        <f t="shared" si="41"/>
        <v/>
      </c>
      <c r="H863" s="47">
        <f t="shared" si="40"/>
        <v>0</v>
      </c>
    </row>
    <row r="864" spans="1:8" hidden="1">
      <c r="A864" s="72" t="s">
        <v>774</v>
      </c>
      <c r="B864" s="61"/>
      <c r="C864" s="61"/>
      <c r="D864" s="61"/>
      <c r="E864" s="45" t="str">
        <f t="shared" si="39"/>
        <v/>
      </c>
      <c r="F864" s="61"/>
      <c r="G864" s="63" t="str">
        <f t="shared" si="41"/>
        <v/>
      </c>
      <c r="H864" s="47">
        <f t="shared" si="40"/>
        <v>0</v>
      </c>
    </row>
    <row r="865" spans="1:8" hidden="1">
      <c r="A865" s="72" t="s">
        <v>775</v>
      </c>
      <c r="B865" s="61"/>
      <c r="C865" s="61"/>
      <c r="D865" s="61"/>
      <c r="E865" s="45" t="str">
        <f t="shared" si="39"/>
        <v/>
      </c>
      <c r="F865" s="61"/>
      <c r="G865" s="63" t="str">
        <f t="shared" si="41"/>
        <v/>
      </c>
      <c r="H865" s="47">
        <f t="shared" si="40"/>
        <v>0</v>
      </c>
    </row>
    <row r="866" spans="1:8" hidden="1">
      <c r="A866" s="72" t="s">
        <v>776</v>
      </c>
      <c r="B866" s="61"/>
      <c r="C866" s="61"/>
      <c r="D866" s="61"/>
      <c r="E866" s="45" t="str">
        <f t="shared" si="39"/>
        <v/>
      </c>
      <c r="F866" s="61"/>
      <c r="G866" s="63" t="str">
        <f t="shared" si="41"/>
        <v/>
      </c>
      <c r="H866" s="47">
        <f t="shared" si="40"/>
        <v>0</v>
      </c>
    </row>
    <row r="867" spans="1:8" hidden="1">
      <c r="A867" s="72" t="s">
        <v>777</v>
      </c>
      <c r="B867" s="61"/>
      <c r="C867" s="61"/>
      <c r="D867" s="61"/>
      <c r="E867" s="45" t="str">
        <f t="shared" si="39"/>
        <v/>
      </c>
      <c r="F867" s="61"/>
      <c r="G867" s="63" t="str">
        <f t="shared" si="41"/>
        <v/>
      </c>
      <c r="H867" s="47">
        <f t="shared" si="40"/>
        <v>0</v>
      </c>
    </row>
    <row r="868" spans="1:8" hidden="1">
      <c r="A868" s="72" t="s">
        <v>778</v>
      </c>
      <c r="B868" s="61"/>
      <c r="C868" s="61"/>
      <c r="D868" s="61"/>
      <c r="E868" s="45" t="str">
        <f t="shared" si="39"/>
        <v/>
      </c>
      <c r="F868" s="61"/>
      <c r="G868" s="63" t="str">
        <f t="shared" si="41"/>
        <v/>
      </c>
      <c r="H868" s="47">
        <f t="shared" si="40"/>
        <v>0</v>
      </c>
    </row>
    <row r="869" spans="1:8" hidden="1">
      <c r="A869" s="72" t="s">
        <v>779</v>
      </c>
      <c r="B869" s="61"/>
      <c r="C869" s="61"/>
      <c r="D869" s="61"/>
      <c r="E869" s="45" t="str">
        <f t="shared" si="39"/>
        <v/>
      </c>
      <c r="F869" s="61"/>
      <c r="G869" s="63" t="str">
        <f t="shared" si="41"/>
        <v/>
      </c>
      <c r="H869" s="47">
        <f t="shared" si="40"/>
        <v>0</v>
      </c>
    </row>
    <row r="870" spans="1:8">
      <c r="A870" s="72" t="s">
        <v>780</v>
      </c>
      <c r="B870" s="61">
        <v>200</v>
      </c>
      <c r="C870" s="61">
        <v>11.917</v>
      </c>
      <c r="D870" s="61">
        <v>11.917</v>
      </c>
      <c r="E870" s="45">
        <f t="shared" si="39"/>
        <v>100</v>
      </c>
      <c r="F870" s="61"/>
      <c r="G870" s="63" t="str">
        <f t="shared" si="41"/>
        <v/>
      </c>
      <c r="H870" s="47">
        <f t="shared" si="40"/>
        <v>11.917</v>
      </c>
    </row>
    <row r="871" spans="1:8">
      <c r="A871" s="73" t="s">
        <v>781</v>
      </c>
      <c r="B871" s="59">
        <f>SUM(B872:B898)</f>
        <v>100</v>
      </c>
      <c r="C871" s="59">
        <f>SUM(C872:C898)</f>
        <v>10.9</v>
      </c>
      <c r="D871" s="59">
        <f>SUM(D872:D898)</f>
        <v>10.9</v>
      </c>
      <c r="E871" s="38">
        <f t="shared" si="39"/>
        <v>100</v>
      </c>
      <c r="F871" s="59">
        <f>SUM(F872:F898)</f>
        <v>62.82</v>
      </c>
      <c r="G871" s="39">
        <f t="shared" si="41"/>
        <v>-82.648837949697551</v>
      </c>
      <c r="H871" s="40">
        <f t="shared" si="40"/>
        <v>-51.92</v>
      </c>
    </row>
    <row r="872" spans="1:8" hidden="1">
      <c r="A872" s="72" t="s">
        <v>171</v>
      </c>
      <c r="B872" s="61"/>
      <c r="C872" s="61"/>
      <c r="D872" s="61"/>
      <c r="E872" s="45" t="str">
        <f t="shared" si="39"/>
        <v/>
      </c>
      <c r="F872" s="61"/>
      <c r="G872" s="63" t="str">
        <f t="shared" si="41"/>
        <v/>
      </c>
      <c r="H872" s="47">
        <f t="shared" si="40"/>
        <v>0</v>
      </c>
    </row>
    <row r="873" spans="1:8" hidden="1">
      <c r="A873" s="72" t="s">
        <v>172</v>
      </c>
      <c r="B873" s="61"/>
      <c r="C873" s="61"/>
      <c r="D873" s="61"/>
      <c r="E873" s="45" t="str">
        <f t="shared" si="39"/>
        <v/>
      </c>
      <c r="F873" s="61"/>
      <c r="G873" s="63" t="str">
        <f t="shared" si="41"/>
        <v/>
      </c>
      <c r="H873" s="47">
        <f t="shared" si="40"/>
        <v>0</v>
      </c>
    </row>
    <row r="874" spans="1:8" hidden="1">
      <c r="A874" s="72" t="s">
        <v>173</v>
      </c>
      <c r="B874" s="61"/>
      <c r="C874" s="61"/>
      <c r="D874" s="61"/>
      <c r="E874" s="45" t="str">
        <f t="shared" si="39"/>
        <v/>
      </c>
      <c r="F874" s="61"/>
      <c r="G874" s="63" t="str">
        <f t="shared" si="41"/>
        <v/>
      </c>
      <c r="H874" s="47">
        <f t="shared" si="40"/>
        <v>0</v>
      </c>
    </row>
    <row r="875" spans="1:8" hidden="1">
      <c r="A875" s="72" t="s">
        <v>782</v>
      </c>
      <c r="B875" s="61"/>
      <c r="C875" s="61"/>
      <c r="D875" s="61"/>
      <c r="E875" s="45" t="str">
        <f t="shared" si="39"/>
        <v/>
      </c>
      <c r="F875" s="61"/>
      <c r="G875" s="63" t="str">
        <f t="shared" si="41"/>
        <v/>
      </c>
      <c r="H875" s="47">
        <f t="shared" si="40"/>
        <v>0</v>
      </c>
    </row>
    <row r="876" spans="1:8" hidden="1">
      <c r="A876" s="72" t="s">
        <v>783</v>
      </c>
      <c r="B876" s="61"/>
      <c r="C876" s="61"/>
      <c r="D876" s="61"/>
      <c r="E876" s="45" t="str">
        <f t="shared" si="39"/>
        <v/>
      </c>
      <c r="F876" s="61"/>
      <c r="G876" s="63" t="str">
        <f t="shared" si="41"/>
        <v/>
      </c>
      <c r="H876" s="47">
        <f t="shared" si="40"/>
        <v>0</v>
      </c>
    </row>
    <row r="877" spans="1:8" hidden="1">
      <c r="A877" s="72" t="s">
        <v>784</v>
      </c>
      <c r="B877" s="61"/>
      <c r="C877" s="61"/>
      <c r="D877" s="61"/>
      <c r="E877" s="45" t="str">
        <f t="shared" si="39"/>
        <v/>
      </c>
      <c r="F877" s="61"/>
      <c r="G877" s="63" t="str">
        <f t="shared" si="41"/>
        <v/>
      </c>
      <c r="H877" s="47">
        <f t="shared" si="40"/>
        <v>0</v>
      </c>
    </row>
    <row r="878" spans="1:8" hidden="1">
      <c r="A878" s="72" t="s">
        <v>785</v>
      </c>
      <c r="B878" s="61"/>
      <c r="C878" s="61"/>
      <c r="D878" s="61"/>
      <c r="E878" s="45" t="str">
        <f t="shared" si="39"/>
        <v/>
      </c>
      <c r="F878" s="61"/>
      <c r="G878" s="63" t="str">
        <f t="shared" si="41"/>
        <v/>
      </c>
      <c r="H878" s="47">
        <f t="shared" si="40"/>
        <v>0</v>
      </c>
    </row>
    <row r="879" spans="1:8" hidden="1">
      <c r="A879" s="72" t="s">
        <v>786</v>
      </c>
      <c r="B879" s="61"/>
      <c r="C879" s="61"/>
      <c r="D879" s="61"/>
      <c r="E879" s="45" t="str">
        <f t="shared" si="39"/>
        <v/>
      </c>
      <c r="F879" s="61"/>
      <c r="G879" s="63" t="str">
        <f t="shared" si="41"/>
        <v/>
      </c>
      <c r="H879" s="47">
        <f t="shared" si="40"/>
        <v>0</v>
      </c>
    </row>
    <row r="880" spans="1:8" hidden="1">
      <c r="A880" s="72" t="s">
        <v>787</v>
      </c>
      <c r="B880" s="61"/>
      <c r="C880" s="61"/>
      <c r="D880" s="61"/>
      <c r="E880" s="45" t="str">
        <f t="shared" si="39"/>
        <v/>
      </c>
      <c r="F880" s="61"/>
      <c r="G880" s="63" t="str">
        <f t="shared" si="41"/>
        <v/>
      </c>
      <c r="H880" s="47">
        <f t="shared" si="40"/>
        <v>0</v>
      </c>
    </row>
    <row r="881" spans="1:8" hidden="1">
      <c r="A881" s="72" t="s">
        <v>788</v>
      </c>
      <c r="B881" s="61"/>
      <c r="C881" s="61"/>
      <c r="D881" s="61"/>
      <c r="E881" s="45" t="str">
        <f t="shared" si="39"/>
        <v/>
      </c>
      <c r="F881" s="61"/>
      <c r="G881" s="63" t="str">
        <f t="shared" si="41"/>
        <v/>
      </c>
      <c r="H881" s="47">
        <f t="shared" si="40"/>
        <v>0</v>
      </c>
    </row>
    <row r="882" spans="1:8" hidden="1">
      <c r="A882" s="72" t="s">
        <v>789</v>
      </c>
      <c r="B882" s="61"/>
      <c r="C882" s="61"/>
      <c r="D882" s="61"/>
      <c r="E882" s="45" t="str">
        <f t="shared" si="39"/>
        <v/>
      </c>
      <c r="F882" s="61"/>
      <c r="G882" s="63" t="str">
        <f t="shared" si="41"/>
        <v/>
      </c>
      <c r="H882" s="47">
        <f t="shared" si="40"/>
        <v>0</v>
      </c>
    </row>
    <row r="883" spans="1:8" hidden="1">
      <c r="A883" s="72" t="s">
        <v>790</v>
      </c>
      <c r="B883" s="61"/>
      <c r="C883" s="61"/>
      <c r="D883" s="61"/>
      <c r="E883" s="45" t="str">
        <f t="shared" si="39"/>
        <v/>
      </c>
      <c r="F883" s="61"/>
      <c r="G883" s="63" t="str">
        <f t="shared" si="41"/>
        <v/>
      </c>
      <c r="H883" s="47">
        <f t="shared" si="40"/>
        <v>0</v>
      </c>
    </row>
    <row r="884" spans="1:8" hidden="1">
      <c r="A884" s="72" t="s">
        <v>791</v>
      </c>
      <c r="B884" s="61"/>
      <c r="C884" s="61"/>
      <c r="D884" s="61"/>
      <c r="E884" s="45" t="str">
        <f t="shared" si="39"/>
        <v/>
      </c>
      <c r="F884" s="61"/>
      <c r="G884" s="63" t="str">
        <f t="shared" si="41"/>
        <v/>
      </c>
      <c r="H884" s="47">
        <f t="shared" si="40"/>
        <v>0</v>
      </c>
    </row>
    <row r="885" spans="1:8" hidden="1">
      <c r="A885" s="72" t="s">
        <v>792</v>
      </c>
      <c r="B885" s="61"/>
      <c r="C885" s="61"/>
      <c r="D885" s="61"/>
      <c r="E885" s="45" t="str">
        <f t="shared" si="39"/>
        <v/>
      </c>
      <c r="F885" s="61"/>
      <c r="G885" s="63" t="str">
        <f t="shared" si="41"/>
        <v/>
      </c>
      <c r="H885" s="47">
        <f t="shared" si="40"/>
        <v>0</v>
      </c>
    </row>
    <row r="886" spans="1:8" hidden="1">
      <c r="A886" s="72" t="s">
        <v>793</v>
      </c>
      <c r="B886" s="61"/>
      <c r="C886" s="61"/>
      <c r="D886" s="61"/>
      <c r="E886" s="45" t="str">
        <f t="shared" si="39"/>
        <v/>
      </c>
      <c r="F886" s="61"/>
      <c r="G886" s="63" t="str">
        <f t="shared" si="41"/>
        <v/>
      </c>
      <c r="H886" s="47">
        <f t="shared" si="40"/>
        <v>0</v>
      </c>
    </row>
    <row r="887" spans="1:8" hidden="1">
      <c r="A887" s="72" t="s">
        <v>794</v>
      </c>
      <c r="B887" s="61"/>
      <c r="C887" s="61"/>
      <c r="D887" s="61"/>
      <c r="E887" s="45" t="str">
        <f t="shared" si="39"/>
        <v/>
      </c>
      <c r="F887" s="61"/>
      <c r="G887" s="63" t="str">
        <f t="shared" si="41"/>
        <v/>
      </c>
      <c r="H887" s="47">
        <f t="shared" si="40"/>
        <v>0</v>
      </c>
    </row>
    <row r="888" spans="1:8" hidden="1">
      <c r="A888" s="72" t="s">
        <v>795</v>
      </c>
      <c r="B888" s="61"/>
      <c r="C888" s="61"/>
      <c r="D888" s="61"/>
      <c r="E888" s="45" t="str">
        <f t="shared" si="39"/>
        <v/>
      </c>
      <c r="F888" s="61"/>
      <c r="G888" s="63" t="str">
        <f t="shared" si="41"/>
        <v/>
      </c>
      <c r="H888" s="47">
        <f t="shared" si="40"/>
        <v>0</v>
      </c>
    </row>
    <row r="889" spans="1:8" hidden="1">
      <c r="A889" s="72" t="s">
        <v>796</v>
      </c>
      <c r="B889" s="61"/>
      <c r="C889" s="61"/>
      <c r="D889" s="61"/>
      <c r="E889" s="45" t="str">
        <f t="shared" si="39"/>
        <v/>
      </c>
      <c r="F889" s="61"/>
      <c r="G889" s="63" t="str">
        <f t="shared" si="41"/>
        <v/>
      </c>
      <c r="H889" s="47">
        <f t="shared" si="40"/>
        <v>0</v>
      </c>
    </row>
    <row r="890" spans="1:8" hidden="1">
      <c r="A890" s="72" t="s">
        <v>797</v>
      </c>
      <c r="B890" s="61"/>
      <c r="C890" s="61"/>
      <c r="D890" s="61"/>
      <c r="E890" s="45" t="str">
        <f t="shared" si="39"/>
        <v/>
      </c>
      <c r="F890" s="61"/>
      <c r="G890" s="63" t="str">
        <f t="shared" si="41"/>
        <v/>
      </c>
      <c r="H890" s="47">
        <f t="shared" si="40"/>
        <v>0</v>
      </c>
    </row>
    <row r="891" spans="1:8">
      <c r="A891" s="72" t="s">
        <v>798</v>
      </c>
      <c r="B891" s="61"/>
      <c r="C891" s="61"/>
      <c r="D891" s="61"/>
      <c r="E891" s="45" t="str">
        <f t="shared" si="39"/>
        <v/>
      </c>
      <c r="F891" s="61">
        <v>62.82</v>
      </c>
      <c r="G891" s="63">
        <f t="shared" si="41"/>
        <v>-100</v>
      </c>
      <c r="H891" s="47">
        <f t="shared" si="40"/>
        <v>-62.82</v>
      </c>
    </row>
    <row r="892" spans="1:8" hidden="1">
      <c r="A892" s="72" t="s">
        <v>799</v>
      </c>
      <c r="B892" s="61"/>
      <c r="C892" s="61"/>
      <c r="D892" s="61"/>
      <c r="E892" s="45" t="str">
        <f t="shared" si="39"/>
        <v/>
      </c>
      <c r="F892" s="61"/>
      <c r="G892" s="63" t="str">
        <f t="shared" si="41"/>
        <v/>
      </c>
      <c r="H892" s="47">
        <f t="shared" si="40"/>
        <v>0</v>
      </c>
    </row>
    <row r="893" spans="1:8" hidden="1">
      <c r="A893" s="72" t="s">
        <v>800</v>
      </c>
      <c r="B893" s="61"/>
      <c r="C893" s="61"/>
      <c r="D893" s="61"/>
      <c r="E893" s="45" t="str">
        <f t="shared" si="39"/>
        <v/>
      </c>
      <c r="F893" s="61"/>
      <c r="G893" s="63" t="str">
        <f t="shared" si="41"/>
        <v/>
      </c>
      <c r="H893" s="47">
        <f t="shared" si="40"/>
        <v>0</v>
      </c>
    </row>
    <row r="894" spans="1:8" hidden="1">
      <c r="A894" s="72" t="s">
        <v>801</v>
      </c>
      <c r="B894" s="61"/>
      <c r="C894" s="61"/>
      <c r="D894" s="61"/>
      <c r="E894" s="45" t="str">
        <f t="shared" si="39"/>
        <v/>
      </c>
      <c r="F894" s="61"/>
      <c r="G894" s="63" t="str">
        <f t="shared" si="41"/>
        <v/>
      </c>
      <c r="H894" s="47">
        <f t="shared" si="40"/>
        <v>0</v>
      </c>
    </row>
    <row r="895" spans="1:8" hidden="1">
      <c r="A895" s="72" t="s">
        <v>773</v>
      </c>
      <c r="B895" s="61"/>
      <c r="C895" s="61"/>
      <c r="D895" s="61"/>
      <c r="E895" s="45" t="str">
        <f t="shared" si="39"/>
        <v/>
      </c>
      <c r="F895" s="61"/>
      <c r="G895" s="63" t="str">
        <f t="shared" si="41"/>
        <v/>
      </c>
      <c r="H895" s="47">
        <f t="shared" si="40"/>
        <v>0</v>
      </c>
    </row>
    <row r="896" spans="1:8">
      <c r="A896" s="72" t="s">
        <v>802</v>
      </c>
      <c r="B896" s="61"/>
      <c r="C896" s="61">
        <v>0.9</v>
      </c>
      <c r="D896" s="61">
        <v>0.9</v>
      </c>
      <c r="E896" s="45">
        <f t="shared" si="39"/>
        <v>100</v>
      </c>
      <c r="F896" s="61"/>
      <c r="G896" s="63" t="str">
        <f t="shared" si="41"/>
        <v/>
      </c>
      <c r="H896" s="47">
        <f t="shared" si="40"/>
        <v>0.9</v>
      </c>
    </row>
    <row r="897" spans="1:8" hidden="1">
      <c r="A897" s="72" t="s">
        <v>803</v>
      </c>
      <c r="B897" s="61"/>
      <c r="C897" s="61"/>
      <c r="D897" s="61"/>
      <c r="E897" s="45" t="str">
        <f t="shared" si="39"/>
        <v/>
      </c>
      <c r="F897" s="61"/>
      <c r="G897" s="63" t="str">
        <f t="shared" si="41"/>
        <v/>
      </c>
      <c r="H897" s="47">
        <f t="shared" si="40"/>
        <v>0</v>
      </c>
    </row>
    <row r="898" spans="1:8">
      <c r="A898" s="72" t="s">
        <v>804</v>
      </c>
      <c r="B898" s="61">
        <v>100</v>
      </c>
      <c r="C898" s="61">
        <v>10</v>
      </c>
      <c r="D898" s="61">
        <v>10</v>
      </c>
      <c r="E898" s="45">
        <f t="shared" si="39"/>
        <v>100</v>
      </c>
      <c r="F898" s="61"/>
      <c r="G898" s="63" t="str">
        <f t="shared" si="41"/>
        <v/>
      </c>
      <c r="H898" s="47">
        <f t="shared" si="40"/>
        <v>10</v>
      </c>
    </row>
    <row r="899" spans="1:8">
      <c r="A899" s="73" t="s">
        <v>805</v>
      </c>
      <c r="B899" s="59">
        <f>SUM(B900:B909)</f>
        <v>0</v>
      </c>
      <c r="C899" s="59">
        <f>SUM(C900:C909)</f>
        <v>172</v>
      </c>
      <c r="D899" s="59">
        <f>SUM(D900:D909)</f>
        <v>212.75</v>
      </c>
      <c r="E899" s="38">
        <f t="shared" si="39"/>
        <v>123.69186046511629</v>
      </c>
      <c r="F899" s="59">
        <f>SUM(F900:F909)</f>
        <v>0</v>
      </c>
      <c r="G899" s="39" t="str">
        <f t="shared" si="41"/>
        <v/>
      </c>
      <c r="H899" s="40">
        <f t="shared" si="40"/>
        <v>212.75</v>
      </c>
    </row>
    <row r="900" spans="1:8" hidden="1">
      <c r="A900" s="72" t="s">
        <v>171</v>
      </c>
      <c r="B900" s="61">
        <v>0</v>
      </c>
      <c r="C900" s="61">
        <v>0</v>
      </c>
      <c r="D900" s="61">
        <v>0</v>
      </c>
      <c r="E900" s="45" t="str">
        <f t="shared" si="39"/>
        <v/>
      </c>
      <c r="F900" s="61"/>
      <c r="G900" s="63" t="str">
        <f t="shared" si="41"/>
        <v/>
      </c>
      <c r="H900" s="47">
        <f t="shared" si="40"/>
        <v>0</v>
      </c>
    </row>
    <row r="901" spans="1:8" hidden="1">
      <c r="A901" s="72" t="s">
        <v>172</v>
      </c>
      <c r="B901" s="61">
        <v>0</v>
      </c>
      <c r="C901" s="61">
        <v>0</v>
      </c>
      <c r="D901" s="61">
        <v>0</v>
      </c>
      <c r="E901" s="45" t="str">
        <f t="shared" si="39"/>
        <v/>
      </c>
      <c r="F901" s="61"/>
      <c r="G901" s="63" t="str">
        <f t="shared" si="41"/>
        <v/>
      </c>
      <c r="H901" s="47">
        <f t="shared" si="40"/>
        <v>0</v>
      </c>
    </row>
    <row r="902" spans="1:8" hidden="1">
      <c r="A902" s="72" t="s">
        <v>173</v>
      </c>
      <c r="B902" s="61">
        <v>0</v>
      </c>
      <c r="C902" s="61">
        <v>0</v>
      </c>
      <c r="D902" s="61">
        <v>0</v>
      </c>
      <c r="E902" s="45" t="str">
        <f t="shared" ref="E902:E965" si="42">IFERROR(D902/C902*100,"")</f>
        <v/>
      </c>
      <c r="F902" s="61"/>
      <c r="G902" s="63" t="str">
        <f t="shared" si="41"/>
        <v/>
      </c>
      <c r="H902" s="47">
        <f t="shared" ref="H902:H965" si="43">D902-F902</f>
        <v>0</v>
      </c>
    </row>
    <row r="903" spans="1:8">
      <c r="A903" s="72" t="s">
        <v>806</v>
      </c>
      <c r="B903" s="61"/>
      <c r="C903" s="61"/>
      <c r="D903" s="61">
        <v>10</v>
      </c>
      <c r="E903" s="45" t="str">
        <f t="shared" si="42"/>
        <v/>
      </c>
      <c r="F903" s="61"/>
      <c r="G903" s="63" t="str">
        <f t="shared" ref="G903:G966" si="44">IFERROR(H903/F903*100,"")</f>
        <v/>
      </c>
      <c r="H903" s="47">
        <f t="shared" si="43"/>
        <v>10</v>
      </c>
    </row>
    <row r="904" spans="1:8" hidden="1">
      <c r="A904" s="72" t="s">
        <v>807</v>
      </c>
      <c r="B904" s="61"/>
      <c r="C904" s="61"/>
      <c r="D904" s="61"/>
      <c r="E904" s="45" t="str">
        <f t="shared" si="42"/>
        <v/>
      </c>
      <c r="F904" s="61"/>
      <c r="G904" s="63" t="str">
        <f t="shared" si="44"/>
        <v/>
      </c>
      <c r="H904" s="47">
        <f t="shared" si="43"/>
        <v>0</v>
      </c>
    </row>
    <row r="905" spans="1:8" hidden="1">
      <c r="A905" s="72" t="s">
        <v>808</v>
      </c>
      <c r="B905" s="61"/>
      <c r="C905" s="61"/>
      <c r="D905" s="61"/>
      <c r="E905" s="45" t="str">
        <f t="shared" si="42"/>
        <v/>
      </c>
      <c r="F905" s="61"/>
      <c r="G905" s="63" t="str">
        <f t="shared" si="44"/>
        <v/>
      </c>
      <c r="H905" s="47">
        <f t="shared" si="43"/>
        <v>0</v>
      </c>
    </row>
    <row r="906" spans="1:8" hidden="1">
      <c r="A906" s="72" t="s">
        <v>809</v>
      </c>
      <c r="B906" s="61"/>
      <c r="C906" s="61"/>
      <c r="D906" s="61"/>
      <c r="E906" s="45" t="str">
        <f t="shared" si="42"/>
        <v/>
      </c>
      <c r="F906" s="61"/>
      <c r="G906" s="63" t="str">
        <f t="shared" si="44"/>
        <v/>
      </c>
      <c r="H906" s="47">
        <f t="shared" si="43"/>
        <v>0</v>
      </c>
    </row>
    <row r="907" spans="1:8" hidden="1">
      <c r="A907" s="72" t="s">
        <v>810</v>
      </c>
      <c r="B907" s="61"/>
      <c r="C907" s="61"/>
      <c r="D907" s="61"/>
      <c r="E907" s="45" t="str">
        <f t="shared" si="42"/>
        <v/>
      </c>
      <c r="F907" s="61"/>
      <c r="G907" s="63" t="str">
        <f t="shared" si="44"/>
        <v/>
      </c>
      <c r="H907" s="47">
        <f t="shared" si="43"/>
        <v>0</v>
      </c>
    </row>
    <row r="908" spans="1:8" hidden="1">
      <c r="A908" s="72" t="s">
        <v>811</v>
      </c>
      <c r="B908" s="61"/>
      <c r="C908" s="61"/>
      <c r="D908" s="61"/>
      <c r="E908" s="45" t="str">
        <f t="shared" si="42"/>
        <v/>
      </c>
      <c r="F908" s="61"/>
      <c r="G908" s="63" t="str">
        <f t="shared" si="44"/>
        <v/>
      </c>
      <c r="H908" s="47">
        <f t="shared" si="43"/>
        <v>0</v>
      </c>
    </row>
    <row r="909" spans="1:8">
      <c r="A909" s="72" t="s">
        <v>812</v>
      </c>
      <c r="B909" s="61"/>
      <c r="C909" s="61">
        <v>172</v>
      </c>
      <c r="D909" s="61">
        <v>202.75</v>
      </c>
      <c r="E909" s="45">
        <f t="shared" si="42"/>
        <v>117.87790697674419</v>
      </c>
      <c r="F909" s="61"/>
      <c r="G909" s="63" t="str">
        <f t="shared" si="44"/>
        <v/>
      </c>
      <c r="H909" s="47">
        <f t="shared" si="43"/>
        <v>202.75</v>
      </c>
    </row>
    <row r="910" spans="1:8" hidden="1">
      <c r="A910" s="73" t="s">
        <v>813</v>
      </c>
      <c r="B910" s="59">
        <f>SUM(B911:B915)</f>
        <v>0</v>
      </c>
      <c r="C910" s="59">
        <f>SUM(C911:C915)</f>
        <v>0</v>
      </c>
      <c r="D910" s="59">
        <f>SUM(D911:D915)</f>
        <v>0</v>
      </c>
      <c r="E910" s="45" t="str">
        <f t="shared" si="42"/>
        <v/>
      </c>
      <c r="F910" s="61">
        <f>SUM(F911:F915)</f>
        <v>0</v>
      </c>
      <c r="G910" s="63" t="str">
        <f t="shared" si="44"/>
        <v/>
      </c>
      <c r="H910" s="47">
        <f t="shared" si="43"/>
        <v>0</v>
      </c>
    </row>
    <row r="911" spans="1:8" hidden="1">
      <c r="A911" s="72" t="s">
        <v>421</v>
      </c>
      <c r="B911" s="61"/>
      <c r="C911" s="61"/>
      <c r="D911" s="61"/>
      <c r="E911" s="45" t="str">
        <f t="shared" si="42"/>
        <v/>
      </c>
      <c r="F911" s="61"/>
      <c r="G911" s="63" t="str">
        <f t="shared" si="44"/>
        <v/>
      </c>
      <c r="H911" s="47">
        <f t="shared" si="43"/>
        <v>0</v>
      </c>
    </row>
    <row r="912" spans="1:8" hidden="1">
      <c r="A912" s="72" t="s">
        <v>814</v>
      </c>
      <c r="B912" s="61"/>
      <c r="C912" s="61"/>
      <c r="D912" s="61"/>
      <c r="E912" s="45" t="str">
        <f t="shared" si="42"/>
        <v/>
      </c>
      <c r="F912" s="61"/>
      <c r="G912" s="63" t="str">
        <f t="shared" si="44"/>
        <v/>
      </c>
      <c r="H912" s="47">
        <f t="shared" si="43"/>
        <v>0</v>
      </c>
    </row>
    <row r="913" spans="1:8" hidden="1">
      <c r="A913" s="72" t="s">
        <v>815</v>
      </c>
      <c r="B913" s="61"/>
      <c r="C913" s="61"/>
      <c r="D913" s="61"/>
      <c r="E913" s="45" t="str">
        <f t="shared" si="42"/>
        <v/>
      </c>
      <c r="F913" s="61"/>
      <c r="G913" s="63" t="str">
        <f t="shared" si="44"/>
        <v/>
      </c>
      <c r="H913" s="47">
        <f t="shared" si="43"/>
        <v>0</v>
      </c>
    </row>
    <row r="914" spans="1:8" hidden="1">
      <c r="A914" s="72" t="s">
        <v>816</v>
      </c>
      <c r="B914" s="61"/>
      <c r="C914" s="61"/>
      <c r="D914" s="61"/>
      <c r="E914" s="45" t="str">
        <f t="shared" si="42"/>
        <v/>
      </c>
      <c r="F914" s="61"/>
      <c r="G914" s="63" t="str">
        <f t="shared" si="44"/>
        <v/>
      </c>
      <c r="H914" s="47">
        <f t="shared" si="43"/>
        <v>0</v>
      </c>
    </row>
    <row r="915" spans="1:8" hidden="1">
      <c r="A915" s="72" t="s">
        <v>817</v>
      </c>
      <c r="B915" s="61"/>
      <c r="C915" s="61"/>
      <c r="D915" s="61"/>
      <c r="E915" s="45" t="str">
        <f t="shared" si="42"/>
        <v/>
      </c>
      <c r="F915" s="61"/>
      <c r="G915" s="63" t="str">
        <f t="shared" si="44"/>
        <v/>
      </c>
      <c r="H915" s="47">
        <f t="shared" si="43"/>
        <v>0</v>
      </c>
    </row>
    <row r="916" spans="1:8">
      <c r="A916" s="73" t="s">
        <v>818</v>
      </c>
      <c r="B916" s="59">
        <f>SUM(B917:B922)</f>
        <v>0</v>
      </c>
      <c r="C916" s="59">
        <f>SUM(C917:C922)</f>
        <v>0</v>
      </c>
      <c r="D916" s="59">
        <f>SUM(D917:D922)</f>
        <v>1413.2</v>
      </c>
      <c r="E916" s="38" t="str">
        <f t="shared" si="42"/>
        <v/>
      </c>
      <c r="F916" s="59">
        <f>SUM(F917:F922)</f>
        <v>0</v>
      </c>
      <c r="G916" s="39" t="str">
        <f t="shared" si="44"/>
        <v/>
      </c>
      <c r="H916" s="40">
        <f t="shared" si="43"/>
        <v>1413.2</v>
      </c>
    </row>
    <row r="917" spans="1:8">
      <c r="A917" s="72" t="s">
        <v>819</v>
      </c>
      <c r="B917" s="61"/>
      <c r="C917" s="61"/>
      <c r="D917" s="61">
        <v>142.47999999999999</v>
      </c>
      <c r="E917" s="45" t="str">
        <f t="shared" si="42"/>
        <v/>
      </c>
      <c r="F917" s="61"/>
      <c r="G917" s="63" t="str">
        <f t="shared" si="44"/>
        <v/>
      </c>
      <c r="H917" s="47">
        <f t="shared" si="43"/>
        <v>142.47999999999999</v>
      </c>
    </row>
    <row r="918" spans="1:8" hidden="1">
      <c r="A918" s="72" t="s">
        <v>820</v>
      </c>
      <c r="B918" s="61"/>
      <c r="C918" s="61"/>
      <c r="D918" s="61"/>
      <c r="E918" s="45" t="str">
        <f t="shared" si="42"/>
        <v/>
      </c>
      <c r="F918" s="61"/>
      <c r="G918" s="63" t="str">
        <f t="shared" si="44"/>
        <v/>
      </c>
      <c r="H918" s="47">
        <f t="shared" si="43"/>
        <v>0</v>
      </c>
    </row>
    <row r="919" spans="1:8">
      <c r="A919" s="72" t="s">
        <v>821</v>
      </c>
      <c r="B919" s="61"/>
      <c r="C919" s="61"/>
      <c r="D919" s="61">
        <v>10.72</v>
      </c>
      <c r="E919" s="45" t="str">
        <f t="shared" si="42"/>
        <v/>
      </c>
      <c r="F919" s="61"/>
      <c r="G919" s="63" t="str">
        <f t="shared" si="44"/>
        <v/>
      </c>
      <c r="H919" s="47">
        <f t="shared" si="43"/>
        <v>10.72</v>
      </c>
    </row>
    <row r="920" spans="1:8">
      <c r="A920" s="72" t="s">
        <v>822</v>
      </c>
      <c r="B920" s="61"/>
      <c r="C920" s="61"/>
      <c r="D920" s="61">
        <v>1260</v>
      </c>
      <c r="E920" s="45" t="str">
        <f t="shared" si="42"/>
        <v/>
      </c>
      <c r="F920" s="61"/>
      <c r="G920" s="63" t="str">
        <f t="shared" si="44"/>
        <v/>
      </c>
      <c r="H920" s="47">
        <f t="shared" si="43"/>
        <v>1260</v>
      </c>
    </row>
    <row r="921" spans="1:8" hidden="1">
      <c r="A921" s="72" t="s">
        <v>823</v>
      </c>
      <c r="B921" s="61"/>
      <c r="C921" s="61"/>
      <c r="D921" s="61">
        <v>0</v>
      </c>
      <c r="E921" s="45" t="str">
        <f t="shared" si="42"/>
        <v/>
      </c>
      <c r="F921" s="61"/>
      <c r="G921" s="63" t="str">
        <f t="shared" si="44"/>
        <v/>
      </c>
      <c r="H921" s="47">
        <f t="shared" si="43"/>
        <v>0</v>
      </c>
    </row>
    <row r="922" spans="1:8" hidden="1">
      <c r="A922" s="72" t="s">
        <v>824</v>
      </c>
      <c r="B922" s="61"/>
      <c r="C922" s="61"/>
      <c r="D922" s="61">
        <v>0</v>
      </c>
      <c r="E922" s="45" t="str">
        <f t="shared" si="42"/>
        <v/>
      </c>
      <c r="F922" s="61"/>
      <c r="G922" s="63" t="str">
        <f t="shared" si="44"/>
        <v/>
      </c>
      <c r="H922" s="47">
        <f t="shared" si="43"/>
        <v>0</v>
      </c>
    </row>
    <row r="923" spans="1:8">
      <c r="A923" s="73" t="s">
        <v>825</v>
      </c>
      <c r="B923" s="59">
        <f>SUM(B924:B929)</f>
        <v>20.681999999999999</v>
      </c>
      <c r="C923" s="59">
        <f>SUM(C924:C929)</f>
        <v>13.4511</v>
      </c>
      <c r="D923" s="59">
        <f>SUM(D924:D929)</f>
        <v>13.4511</v>
      </c>
      <c r="E923" s="38">
        <f t="shared" si="42"/>
        <v>100</v>
      </c>
      <c r="F923" s="59">
        <f>SUM(F924:F929)</f>
        <v>11.0501</v>
      </c>
      <c r="G923" s="39">
        <f t="shared" si="44"/>
        <v>21.728310151039352</v>
      </c>
      <c r="H923" s="40">
        <f t="shared" si="43"/>
        <v>2.4009999999999998</v>
      </c>
    </row>
    <row r="924" spans="1:8" hidden="1">
      <c r="A924" s="72" t="s">
        <v>826</v>
      </c>
      <c r="B924" s="61">
        <v>0</v>
      </c>
      <c r="C924" s="61">
        <v>0</v>
      </c>
      <c r="D924" s="61">
        <v>0</v>
      </c>
      <c r="E924" s="45" t="str">
        <f t="shared" si="42"/>
        <v/>
      </c>
      <c r="F924" s="61"/>
      <c r="G924" s="63" t="str">
        <f t="shared" si="44"/>
        <v/>
      </c>
      <c r="H924" s="47">
        <f t="shared" si="43"/>
        <v>0</v>
      </c>
    </row>
    <row r="925" spans="1:8" hidden="1">
      <c r="A925" s="72" t="s">
        <v>827</v>
      </c>
      <c r="B925" s="61">
        <v>0</v>
      </c>
      <c r="C925" s="61">
        <v>0</v>
      </c>
      <c r="D925" s="61">
        <v>0</v>
      </c>
      <c r="E925" s="45" t="str">
        <f t="shared" si="42"/>
        <v/>
      </c>
      <c r="F925" s="61"/>
      <c r="G925" s="63" t="str">
        <f t="shared" si="44"/>
        <v/>
      </c>
      <c r="H925" s="47">
        <f t="shared" si="43"/>
        <v>0</v>
      </c>
    </row>
    <row r="926" spans="1:8">
      <c r="A926" s="72" t="s">
        <v>828</v>
      </c>
      <c r="B926" s="61">
        <v>20.681999999999999</v>
      </c>
      <c r="C926" s="61">
        <v>13.4511</v>
      </c>
      <c r="D926" s="61">
        <v>13.4511</v>
      </c>
      <c r="E926" s="45">
        <f t="shared" si="42"/>
        <v>100</v>
      </c>
      <c r="F926" s="61">
        <v>11.0501</v>
      </c>
      <c r="G926" s="63">
        <f t="shared" si="44"/>
        <v>21.728310151039352</v>
      </c>
      <c r="H926" s="47">
        <f t="shared" si="43"/>
        <v>2.4009999999999998</v>
      </c>
    </row>
    <row r="927" spans="1:8" hidden="1">
      <c r="A927" s="72" t="s">
        <v>829</v>
      </c>
      <c r="B927" s="61"/>
      <c r="C927" s="61"/>
      <c r="D927" s="61"/>
      <c r="E927" s="45" t="str">
        <f t="shared" si="42"/>
        <v/>
      </c>
      <c r="F927" s="61"/>
      <c r="G927" s="63" t="str">
        <f t="shared" si="44"/>
        <v/>
      </c>
      <c r="H927" s="47">
        <f t="shared" si="43"/>
        <v>0</v>
      </c>
    </row>
    <row r="928" spans="1:8" hidden="1">
      <c r="A928" s="72" t="s">
        <v>830</v>
      </c>
      <c r="B928" s="61"/>
      <c r="C928" s="61"/>
      <c r="D928" s="61"/>
      <c r="E928" s="45" t="str">
        <f t="shared" si="42"/>
        <v/>
      </c>
      <c r="F928" s="61"/>
      <c r="G928" s="63" t="str">
        <f t="shared" si="44"/>
        <v/>
      </c>
      <c r="H928" s="47">
        <f t="shared" si="43"/>
        <v>0</v>
      </c>
    </row>
    <row r="929" spans="1:8" hidden="1">
      <c r="A929" s="72" t="s">
        <v>831</v>
      </c>
      <c r="B929" s="61"/>
      <c r="C929" s="61"/>
      <c r="D929" s="61"/>
      <c r="E929" s="45" t="str">
        <f t="shared" si="42"/>
        <v/>
      </c>
      <c r="F929" s="61"/>
      <c r="G929" s="63" t="str">
        <f t="shared" si="44"/>
        <v/>
      </c>
      <c r="H929" s="47">
        <f t="shared" si="43"/>
        <v>0</v>
      </c>
    </row>
    <row r="930" spans="1:8">
      <c r="A930" s="73" t="s">
        <v>832</v>
      </c>
      <c r="B930" s="59">
        <f>SUM(B931:B932)</f>
        <v>0</v>
      </c>
      <c r="C930" s="59">
        <f>SUM(C931:C932)</f>
        <v>0</v>
      </c>
      <c r="D930" s="59">
        <f>SUM(D931:D932)</f>
        <v>0</v>
      </c>
      <c r="E930" s="38" t="str">
        <f t="shared" si="42"/>
        <v/>
      </c>
      <c r="F930" s="59">
        <f>SUM(F931:F932)</f>
        <v>0</v>
      </c>
      <c r="G930" s="39" t="str">
        <f t="shared" si="44"/>
        <v/>
      </c>
      <c r="H930" s="40">
        <f t="shared" si="43"/>
        <v>0</v>
      </c>
    </row>
    <row r="931" spans="1:8" hidden="1">
      <c r="A931" s="72" t="s">
        <v>833</v>
      </c>
      <c r="B931" s="61">
        <v>0</v>
      </c>
      <c r="C931" s="61">
        <v>0</v>
      </c>
      <c r="D931" s="61"/>
      <c r="E931" s="45" t="str">
        <f t="shared" si="42"/>
        <v/>
      </c>
      <c r="F931" s="61"/>
      <c r="G931" s="63" t="str">
        <f t="shared" si="44"/>
        <v/>
      </c>
      <c r="H931" s="47">
        <f t="shared" si="43"/>
        <v>0</v>
      </c>
    </row>
    <row r="932" spans="1:8" hidden="1">
      <c r="A932" s="72" t="s">
        <v>834</v>
      </c>
      <c r="B932" s="61"/>
      <c r="C932" s="61"/>
      <c r="D932" s="61"/>
      <c r="E932" s="45" t="str">
        <f t="shared" si="42"/>
        <v/>
      </c>
      <c r="F932" s="61"/>
      <c r="G932" s="63" t="str">
        <f t="shared" si="44"/>
        <v/>
      </c>
      <c r="H932" s="47">
        <f t="shared" si="43"/>
        <v>0</v>
      </c>
    </row>
    <row r="933" spans="1:8">
      <c r="A933" s="73" t="s">
        <v>835</v>
      </c>
      <c r="B933" s="59">
        <f>SUM(B934,B957,B967,B972,B977)</f>
        <v>0</v>
      </c>
      <c r="C933" s="59">
        <f>SUM(C934,C957,C967,C972,C977)</f>
        <v>145.874</v>
      </c>
      <c r="D933" s="59">
        <f>SUM(D934,D957,D967,D972,D977)</f>
        <v>154.88489999999999</v>
      </c>
      <c r="E933" s="38">
        <f t="shared" si="42"/>
        <v>106.17718030629173</v>
      </c>
      <c r="F933" s="59">
        <f>SUM(F934,F957,F967,F972,F977)</f>
        <v>0</v>
      </c>
      <c r="G933" s="39" t="str">
        <f t="shared" si="44"/>
        <v/>
      </c>
      <c r="H933" s="40">
        <f t="shared" si="43"/>
        <v>154.88489999999999</v>
      </c>
    </row>
    <row r="934" spans="1:8">
      <c r="A934" s="73" t="s">
        <v>836</v>
      </c>
      <c r="B934" s="59">
        <f>SUM(B935:B956)</f>
        <v>0</v>
      </c>
      <c r="C934" s="59">
        <f>SUM(C935:C956)</f>
        <v>145.874</v>
      </c>
      <c r="D934" s="59">
        <f>SUM(D935:D956)</f>
        <v>153.8938</v>
      </c>
      <c r="E934" s="38">
        <f t="shared" si="42"/>
        <v>105.4977583393888</v>
      </c>
      <c r="F934" s="59">
        <f>SUM(F935:F956)</f>
        <v>0</v>
      </c>
      <c r="G934" s="39" t="str">
        <f t="shared" si="44"/>
        <v/>
      </c>
      <c r="H934" s="40">
        <f t="shared" si="43"/>
        <v>153.8938</v>
      </c>
    </row>
    <row r="935" spans="1:8" hidden="1">
      <c r="A935" s="72" t="s">
        <v>171</v>
      </c>
      <c r="B935" s="61"/>
      <c r="C935" s="61"/>
      <c r="D935" s="61"/>
      <c r="E935" s="45" t="str">
        <f t="shared" si="42"/>
        <v/>
      </c>
      <c r="F935" s="61"/>
      <c r="G935" s="63" t="str">
        <f t="shared" si="44"/>
        <v/>
      </c>
      <c r="H935" s="47">
        <f t="shared" si="43"/>
        <v>0</v>
      </c>
    </row>
    <row r="936" spans="1:8" hidden="1">
      <c r="A936" s="72" t="s">
        <v>172</v>
      </c>
      <c r="B936" s="61"/>
      <c r="C936" s="61"/>
      <c r="D936" s="61"/>
      <c r="E936" s="45" t="str">
        <f t="shared" si="42"/>
        <v/>
      </c>
      <c r="F936" s="61"/>
      <c r="G936" s="63" t="str">
        <f t="shared" si="44"/>
        <v/>
      </c>
      <c r="H936" s="47">
        <f t="shared" si="43"/>
        <v>0</v>
      </c>
    </row>
    <row r="937" spans="1:8" hidden="1">
      <c r="A937" s="72" t="s">
        <v>837</v>
      </c>
      <c r="B937" s="61"/>
      <c r="C937" s="61"/>
      <c r="D937" s="61"/>
      <c r="E937" s="45" t="str">
        <f t="shared" si="42"/>
        <v/>
      </c>
      <c r="F937" s="61"/>
      <c r="G937" s="63" t="str">
        <f t="shared" si="44"/>
        <v/>
      </c>
      <c r="H937" s="47">
        <f t="shared" si="43"/>
        <v>0</v>
      </c>
    </row>
    <row r="938" spans="1:8">
      <c r="A938" s="72" t="s">
        <v>838</v>
      </c>
      <c r="B938" s="61"/>
      <c r="C938" s="61">
        <v>128.874</v>
      </c>
      <c r="D938" s="61">
        <v>128.874</v>
      </c>
      <c r="E938" s="45">
        <f t="shared" si="42"/>
        <v>100</v>
      </c>
      <c r="F938" s="61"/>
      <c r="G938" s="63" t="str">
        <f t="shared" si="44"/>
        <v/>
      </c>
      <c r="H938" s="47">
        <f t="shared" si="43"/>
        <v>128.874</v>
      </c>
    </row>
    <row r="939" spans="1:8">
      <c r="A939" s="72" t="s">
        <v>839</v>
      </c>
      <c r="B939" s="61"/>
      <c r="C939" s="61">
        <v>17</v>
      </c>
      <c r="D939" s="61">
        <v>18.7562</v>
      </c>
      <c r="E939" s="45">
        <f t="shared" si="42"/>
        <v>110.33058823529412</v>
      </c>
      <c r="F939" s="61"/>
      <c r="G939" s="63" t="str">
        <f t="shared" si="44"/>
        <v/>
      </c>
      <c r="H939" s="47">
        <f t="shared" si="43"/>
        <v>18.7562</v>
      </c>
    </row>
    <row r="940" spans="1:8" hidden="1">
      <c r="A940" s="72" t="s">
        <v>840</v>
      </c>
      <c r="B940" s="61"/>
      <c r="C940" s="61"/>
      <c r="D940" s="61"/>
      <c r="E940" s="45" t="str">
        <f t="shared" si="42"/>
        <v/>
      </c>
      <c r="F940" s="61"/>
      <c r="G940" s="63" t="str">
        <f t="shared" si="44"/>
        <v/>
      </c>
      <c r="H940" s="47">
        <f t="shared" si="43"/>
        <v>0</v>
      </c>
    </row>
    <row r="941" spans="1:8" hidden="1">
      <c r="A941" s="72" t="s">
        <v>841</v>
      </c>
      <c r="B941" s="61"/>
      <c r="C941" s="61"/>
      <c r="D941" s="61"/>
      <c r="E941" s="45" t="str">
        <f t="shared" si="42"/>
        <v/>
      </c>
      <c r="F941" s="61"/>
      <c r="G941" s="63" t="str">
        <f t="shared" si="44"/>
        <v/>
      </c>
      <c r="H941" s="47">
        <f t="shared" si="43"/>
        <v>0</v>
      </c>
    </row>
    <row r="942" spans="1:8" hidden="1">
      <c r="A942" s="72" t="s">
        <v>842</v>
      </c>
      <c r="B942" s="61"/>
      <c r="C942" s="61"/>
      <c r="D942" s="61"/>
      <c r="E942" s="45" t="str">
        <f t="shared" si="42"/>
        <v/>
      </c>
      <c r="F942" s="61"/>
      <c r="G942" s="63" t="str">
        <f t="shared" si="44"/>
        <v/>
      </c>
      <c r="H942" s="47">
        <f t="shared" si="43"/>
        <v>0</v>
      </c>
    </row>
    <row r="943" spans="1:8" hidden="1">
      <c r="A943" s="72" t="s">
        <v>843</v>
      </c>
      <c r="B943" s="61"/>
      <c r="C943" s="61"/>
      <c r="D943" s="61"/>
      <c r="E943" s="45" t="str">
        <f t="shared" si="42"/>
        <v/>
      </c>
      <c r="F943" s="61"/>
      <c r="G943" s="63" t="str">
        <f t="shared" si="44"/>
        <v/>
      </c>
      <c r="H943" s="47">
        <f t="shared" si="43"/>
        <v>0</v>
      </c>
    </row>
    <row r="944" spans="1:8" hidden="1">
      <c r="A944" s="72" t="s">
        <v>844</v>
      </c>
      <c r="B944" s="61"/>
      <c r="C944" s="61"/>
      <c r="D944" s="61"/>
      <c r="E944" s="45" t="str">
        <f t="shared" si="42"/>
        <v/>
      </c>
      <c r="F944" s="61"/>
      <c r="G944" s="63" t="str">
        <f t="shared" si="44"/>
        <v/>
      </c>
      <c r="H944" s="47">
        <f t="shared" si="43"/>
        <v>0</v>
      </c>
    </row>
    <row r="945" spans="1:8" hidden="1">
      <c r="A945" s="72" t="s">
        <v>845</v>
      </c>
      <c r="B945" s="61"/>
      <c r="C945" s="61"/>
      <c r="D945" s="61"/>
      <c r="E945" s="45" t="str">
        <f t="shared" si="42"/>
        <v/>
      </c>
      <c r="F945" s="61"/>
      <c r="G945" s="63" t="str">
        <f t="shared" si="44"/>
        <v/>
      </c>
      <c r="H945" s="47">
        <f t="shared" si="43"/>
        <v>0</v>
      </c>
    </row>
    <row r="946" spans="1:8" hidden="1">
      <c r="A946" s="72" t="s">
        <v>846</v>
      </c>
      <c r="B946" s="61"/>
      <c r="C946" s="61"/>
      <c r="D946" s="61"/>
      <c r="E946" s="45" t="str">
        <f t="shared" si="42"/>
        <v/>
      </c>
      <c r="F946" s="61"/>
      <c r="G946" s="63" t="str">
        <f t="shared" si="44"/>
        <v/>
      </c>
      <c r="H946" s="47">
        <f t="shared" si="43"/>
        <v>0</v>
      </c>
    </row>
    <row r="947" spans="1:8" hidden="1">
      <c r="A947" s="72" t="s">
        <v>847</v>
      </c>
      <c r="B947" s="61"/>
      <c r="C947" s="61"/>
      <c r="D947" s="61"/>
      <c r="E947" s="45" t="str">
        <f t="shared" si="42"/>
        <v/>
      </c>
      <c r="F947" s="61"/>
      <c r="G947" s="63" t="str">
        <f t="shared" si="44"/>
        <v/>
      </c>
      <c r="H947" s="47">
        <f t="shared" si="43"/>
        <v>0</v>
      </c>
    </row>
    <row r="948" spans="1:8" hidden="1">
      <c r="A948" s="72" t="s">
        <v>848</v>
      </c>
      <c r="B948" s="61"/>
      <c r="C948" s="61"/>
      <c r="D948" s="61"/>
      <c r="E948" s="45" t="str">
        <f t="shared" si="42"/>
        <v/>
      </c>
      <c r="F948" s="61"/>
      <c r="G948" s="63" t="str">
        <f t="shared" si="44"/>
        <v/>
      </c>
      <c r="H948" s="47">
        <f t="shared" si="43"/>
        <v>0</v>
      </c>
    </row>
    <row r="949" spans="1:8" hidden="1">
      <c r="A949" s="72" t="s">
        <v>849</v>
      </c>
      <c r="B949" s="61"/>
      <c r="C949" s="61"/>
      <c r="D949" s="61"/>
      <c r="E949" s="45" t="str">
        <f t="shared" si="42"/>
        <v/>
      </c>
      <c r="F949" s="61"/>
      <c r="G949" s="63" t="str">
        <f t="shared" si="44"/>
        <v/>
      </c>
      <c r="H949" s="47">
        <f t="shared" si="43"/>
        <v>0</v>
      </c>
    </row>
    <row r="950" spans="1:8" hidden="1">
      <c r="A950" s="72" t="s">
        <v>850</v>
      </c>
      <c r="B950" s="61"/>
      <c r="C950" s="61"/>
      <c r="D950" s="61"/>
      <c r="E950" s="45" t="str">
        <f t="shared" si="42"/>
        <v/>
      </c>
      <c r="F950" s="61"/>
      <c r="G950" s="63" t="str">
        <f t="shared" si="44"/>
        <v/>
      </c>
      <c r="H950" s="47">
        <f t="shared" si="43"/>
        <v>0</v>
      </c>
    </row>
    <row r="951" spans="1:8" hidden="1">
      <c r="A951" s="72" t="s">
        <v>851</v>
      </c>
      <c r="B951" s="61"/>
      <c r="C951" s="61"/>
      <c r="D951" s="61"/>
      <c r="E951" s="45" t="str">
        <f t="shared" si="42"/>
        <v/>
      </c>
      <c r="F951" s="61"/>
      <c r="G951" s="63" t="str">
        <f t="shared" si="44"/>
        <v/>
      </c>
      <c r="H951" s="47">
        <f t="shared" si="43"/>
        <v>0</v>
      </c>
    </row>
    <row r="952" spans="1:8" hidden="1">
      <c r="A952" s="72" t="s">
        <v>852</v>
      </c>
      <c r="B952" s="61"/>
      <c r="C952" s="61"/>
      <c r="D952" s="61"/>
      <c r="E952" s="45" t="str">
        <f t="shared" si="42"/>
        <v/>
      </c>
      <c r="F952" s="61"/>
      <c r="G952" s="63" t="str">
        <f t="shared" si="44"/>
        <v/>
      </c>
      <c r="H952" s="47">
        <f t="shared" si="43"/>
        <v>0</v>
      </c>
    </row>
    <row r="953" spans="1:8" hidden="1">
      <c r="A953" s="72" t="s">
        <v>853</v>
      </c>
      <c r="B953" s="61"/>
      <c r="C953" s="61"/>
      <c r="D953" s="61"/>
      <c r="E953" s="45" t="str">
        <f t="shared" si="42"/>
        <v/>
      </c>
      <c r="F953" s="61"/>
      <c r="G953" s="63" t="str">
        <f t="shared" si="44"/>
        <v/>
      </c>
      <c r="H953" s="47">
        <f t="shared" si="43"/>
        <v>0</v>
      </c>
    </row>
    <row r="954" spans="1:8" hidden="1">
      <c r="A954" s="72" t="s">
        <v>854</v>
      </c>
      <c r="B954" s="61"/>
      <c r="C954" s="61"/>
      <c r="D954" s="61"/>
      <c r="E954" s="45" t="str">
        <f t="shared" si="42"/>
        <v/>
      </c>
      <c r="F954" s="61"/>
      <c r="G954" s="63" t="str">
        <f t="shared" si="44"/>
        <v/>
      </c>
      <c r="H954" s="47">
        <f t="shared" si="43"/>
        <v>0</v>
      </c>
    </row>
    <row r="955" spans="1:8" hidden="1">
      <c r="A955" s="72" t="s">
        <v>855</v>
      </c>
      <c r="B955" s="61"/>
      <c r="C955" s="61"/>
      <c r="D955" s="61"/>
      <c r="E955" s="45" t="str">
        <f t="shared" si="42"/>
        <v/>
      </c>
      <c r="F955" s="61"/>
      <c r="G955" s="63" t="str">
        <f t="shared" si="44"/>
        <v/>
      </c>
      <c r="H955" s="47">
        <f t="shared" si="43"/>
        <v>0</v>
      </c>
    </row>
    <row r="956" spans="1:8">
      <c r="A956" s="72" t="s">
        <v>856</v>
      </c>
      <c r="B956" s="61"/>
      <c r="C956" s="61"/>
      <c r="D956" s="61">
        <v>6.2636000000000003</v>
      </c>
      <c r="E956" s="45" t="str">
        <f t="shared" si="42"/>
        <v/>
      </c>
      <c r="F956" s="61"/>
      <c r="G956" s="63" t="str">
        <f t="shared" si="44"/>
        <v/>
      </c>
      <c r="H956" s="47">
        <f t="shared" si="43"/>
        <v>6.2636000000000003</v>
      </c>
    </row>
    <row r="957" spans="1:8" hidden="1">
      <c r="A957" s="73" t="s">
        <v>857</v>
      </c>
      <c r="B957" s="59">
        <f>SUM(B958:B966)</f>
        <v>0</v>
      </c>
      <c r="C957" s="59">
        <f>SUM(C958:C966)</f>
        <v>0</v>
      </c>
      <c r="D957" s="59">
        <f>SUM(D958:D966)</f>
        <v>0</v>
      </c>
      <c r="E957" s="45" t="str">
        <f t="shared" si="42"/>
        <v/>
      </c>
      <c r="F957" s="61">
        <f>SUM(F958:F966)</f>
        <v>0</v>
      </c>
      <c r="G957" s="63" t="str">
        <f t="shared" si="44"/>
        <v/>
      </c>
      <c r="H957" s="47">
        <f t="shared" si="43"/>
        <v>0</v>
      </c>
    </row>
    <row r="958" spans="1:8" hidden="1">
      <c r="A958" s="72" t="s">
        <v>171</v>
      </c>
      <c r="B958" s="61"/>
      <c r="C958" s="61"/>
      <c r="D958" s="61"/>
      <c r="E958" s="45" t="str">
        <f t="shared" si="42"/>
        <v/>
      </c>
      <c r="F958" s="61"/>
      <c r="G958" s="63" t="str">
        <f t="shared" si="44"/>
        <v/>
      </c>
      <c r="H958" s="47">
        <f t="shared" si="43"/>
        <v>0</v>
      </c>
    </row>
    <row r="959" spans="1:8" hidden="1">
      <c r="A959" s="72" t="s">
        <v>172</v>
      </c>
      <c r="B959" s="61"/>
      <c r="C959" s="61"/>
      <c r="D959" s="61"/>
      <c r="E959" s="45" t="str">
        <f t="shared" si="42"/>
        <v/>
      </c>
      <c r="F959" s="61"/>
      <c r="G959" s="63" t="str">
        <f t="shared" si="44"/>
        <v/>
      </c>
      <c r="H959" s="47">
        <f t="shared" si="43"/>
        <v>0</v>
      </c>
    </row>
    <row r="960" spans="1:8" hidden="1">
      <c r="A960" s="72" t="s">
        <v>173</v>
      </c>
      <c r="B960" s="61"/>
      <c r="C960" s="61"/>
      <c r="D960" s="61"/>
      <c r="E960" s="45" t="str">
        <f t="shared" si="42"/>
        <v/>
      </c>
      <c r="F960" s="61"/>
      <c r="G960" s="63" t="str">
        <f t="shared" si="44"/>
        <v/>
      </c>
      <c r="H960" s="47">
        <f t="shared" si="43"/>
        <v>0</v>
      </c>
    </row>
    <row r="961" spans="1:8" hidden="1">
      <c r="A961" s="72" t="s">
        <v>858</v>
      </c>
      <c r="B961" s="61"/>
      <c r="C961" s="61"/>
      <c r="D961" s="61"/>
      <c r="E961" s="45" t="str">
        <f t="shared" si="42"/>
        <v/>
      </c>
      <c r="F961" s="61"/>
      <c r="G961" s="63" t="str">
        <f t="shared" si="44"/>
        <v/>
      </c>
      <c r="H961" s="47">
        <f t="shared" si="43"/>
        <v>0</v>
      </c>
    </row>
    <row r="962" spans="1:8" hidden="1">
      <c r="A962" s="72" t="s">
        <v>859</v>
      </c>
      <c r="B962" s="61"/>
      <c r="C962" s="61"/>
      <c r="D962" s="61"/>
      <c r="E962" s="45" t="str">
        <f t="shared" si="42"/>
        <v/>
      </c>
      <c r="F962" s="61"/>
      <c r="G962" s="63" t="str">
        <f t="shared" si="44"/>
        <v/>
      </c>
      <c r="H962" s="47">
        <f t="shared" si="43"/>
        <v>0</v>
      </c>
    </row>
    <row r="963" spans="1:8" hidden="1">
      <c r="A963" s="72" t="s">
        <v>860</v>
      </c>
      <c r="B963" s="61"/>
      <c r="C963" s="61"/>
      <c r="D963" s="61"/>
      <c r="E963" s="45" t="str">
        <f t="shared" si="42"/>
        <v/>
      </c>
      <c r="F963" s="61"/>
      <c r="G963" s="63" t="str">
        <f t="shared" si="44"/>
        <v/>
      </c>
      <c r="H963" s="47">
        <f t="shared" si="43"/>
        <v>0</v>
      </c>
    </row>
    <row r="964" spans="1:8" hidden="1">
      <c r="A964" s="72" t="s">
        <v>861</v>
      </c>
      <c r="B964" s="61"/>
      <c r="C964" s="61"/>
      <c r="D964" s="61"/>
      <c r="E964" s="45" t="str">
        <f t="shared" si="42"/>
        <v/>
      </c>
      <c r="F964" s="61"/>
      <c r="G964" s="63" t="str">
        <f t="shared" si="44"/>
        <v/>
      </c>
      <c r="H964" s="47">
        <f t="shared" si="43"/>
        <v>0</v>
      </c>
    </row>
    <row r="965" spans="1:8" hidden="1">
      <c r="A965" s="72" t="s">
        <v>862</v>
      </c>
      <c r="B965" s="61"/>
      <c r="C965" s="61"/>
      <c r="D965" s="61"/>
      <c r="E965" s="45" t="str">
        <f t="shared" si="42"/>
        <v/>
      </c>
      <c r="F965" s="61"/>
      <c r="G965" s="63" t="str">
        <f t="shared" si="44"/>
        <v/>
      </c>
      <c r="H965" s="47">
        <f t="shared" si="43"/>
        <v>0</v>
      </c>
    </row>
    <row r="966" spans="1:8" hidden="1">
      <c r="A966" s="72" t="s">
        <v>863</v>
      </c>
      <c r="B966" s="61"/>
      <c r="C966" s="61"/>
      <c r="D966" s="61"/>
      <c r="E966" s="45" t="str">
        <f t="shared" ref="E966:E1029" si="45">IFERROR(D966/C966*100,"")</f>
        <v/>
      </c>
      <c r="F966" s="61"/>
      <c r="G966" s="63" t="str">
        <f t="shared" si="44"/>
        <v/>
      </c>
      <c r="H966" s="47">
        <f t="shared" ref="H966:H1029" si="46">D966-F966</f>
        <v>0</v>
      </c>
    </row>
    <row r="967" spans="1:8">
      <c r="A967" s="73" t="s">
        <v>864</v>
      </c>
      <c r="B967" s="59">
        <f>SUM(B968:B971)</f>
        <v>0</v>
      </c>
      <c r="C967" s="59">
        <f>SUM(C968:C971)</f>
        <v>0</v>
      </c>
      <c r="D967" s="59">
        <f>SUM(D968:D971)</f>
        <v>0</v>
      </c>
      <c r="E967" s="38" t="str">
        <f t="shared" si="45"/>
        <v/>
      </c>
      <c r="F967" s="59">
        <f>SUM(F968:F971)</f>
        <v>0</v>
      </c>
      <c r="G967" s="39" t="str">
        <f t="shared" ref="G967:G1030" si="47">IFERROR(H967/F967*100,"")</f>
        <v/>
      </c>
      <c r="H967" s="40">
        <f t="shared" si="46"/>
        <v>0</v>
      </c>
    </row>
    <row r="968" spans="1:8" hidden="1">
      <c r="A968" s="72" t="s">
        <v>865</v>
      </c>
      <c r="B968" s="61"/>
      <c r="C968" s="61"/>
      <c r="D968" s="61"/>
      <c r="E968" s="45" t="str">
        <f t="shared" si="45"/>
        <v/>
      </c>
      <c r="F968" s="61"/>
      <c r="G968" s="63" t="str">
        <f t="shared" si="47"/>
        <v/>
      </c>
      <c r="H968" s="47">
        <f t="shared" si="46"/>
        <v>0</v>
      </c>
    </row>
    <row r="969" spans="1:8" hidden="1">
      <c r="A969" s="72" t="s">
        <v>866</v>
      </c>
      <c r="B969" s="61"/>
      <c r="C969" s="61"/>
      <c r="D969" s="61"/>
      <c r="E969" s="45" t="str">
        <f t="shared" si="45"/>
        <v/>
      </c>
      <c r="F969" s="61"/>
      <c r="G969" s="63" t="str">
        <f t="shared" si="47"/>
        <v/>
      </c>
      <c r="H969" s="47">
        <f t="shared" si="46"/>
        <v>0</v>
      </c>
    </row>
    <row r="970" spans="1:8" hidden="1">
      <c r="A970" s="72" t="s">
        <v>867</v>
      </c>
      <c r="B970" s="61"/>
      <c r="C970" s="61"/>
      <c r="D970" s="61"/>
      <c r="E970" s="45" t="str">
        <f t="shared" si="45"/>
        <v/>
      </c>
      <c r="F970" s="61"/>
      <c r="G970" s="63" t="str">
        <f t="shared" si="47"/>
        <v/>
      </c>
      <c r="H970" s="47">
        <f t="shared" si="46"/>
        <v>0</v>
      </c>
    </row>
    <row r="971" spans="1:8" hidden="1">
      <c r="A971" s="72" t="s">
        <v>868</v>
      </c>
      <c r="B971" s="61"/>
      <c r="C971" s="61"/>
      <c r="D971" s="61"/>
      <c r="E971" s="45" t="str">
        <f t="shared" si="45"/>
        <v/>
      </c>
      <c r="F971" s="61"/>
      <c r="G971" s="63" t="str">
        <f t="shared" si="47"/>
        <v/>
      </c>
      <c r="H971" s="47">
        <f t="shared" si="46"/>
        <v>0</v>
      </c>
    </row>
    <row r="972" spans="1:8">
      <c r="A972" s="73" t="s">
        <v>869</v>
      </c>
      <c r="B972" s="59">
        <f>SUM(B973:B976)</f>
        <v>0</v>
      </c>
      <c r="C972" s="59">
        <f>SUM(C973:C976)</f>
        <v>0</v>
      </c>
      <c r="D972" s="59">
        <f>SUM(D973:D976)</f>
        <v>0</v>
      </c>
      <c r="E972" s="38" t="str">
        <f t="shared" si="45"/>
        <v/>
      </c>
      <c r="F972" s="59">
        <f>SUM(F973:F976)</f>
        <v>0</v>
      </c>
      <c r="G972" s="39" t="str">
        <f t="shared" si="47"/>
        <v/>
      </c>
      <c r="H972" s="40">
        <f t="shared" si="46"/>
        <v>0</v>
      </c>
    </row>
    <row r="973" spans="1:8" hidden="1">
      <c r="A973" s="72" t="s">
        <v>870</v>
      </c>
      <c r="B973" s="61"/>
      <c r="C973" s="61"/>
      <c r="D973" s="61"/>
      <c r="E973" s="45" t="str">
        <f t="shared" si="45"/>
        <v/>
      </c>
      <c r="F973" s="61"/>
      <c r="G973" s="63" t="str">
        <f t="shared" si="47"/>
        <v/>
      </c>
      <c r="H973" s="47">
        <f t="shared" si="46"/>
        <v>0</v>
      </c>
    </row>
    <row r="974" spans="1:8" hidden="1">
      <c r="A974" s="72" t="s">
        <v>871</v>
      </c>
      <c r="B974" s="61">
        <v>0</v>
      </c>
      <c r="C974" s="61">
        <v>0</v>
      </c>
      <c r="D974" s="61"/>
      <c r="E974" s="45" t="str">
        <f t="shared" si="45"/>
        <v/>
      </c>
      <c r="F974" s="61"/>
      <c r="G974" s="63" t="str">
        <f t="shared" si="47"/>
        <v/>
      </c>
      <c r="H974" s="47">
        <f t="shared" si="46"/>
        <v>0</v>
      </c>
    </row>
    <row r="975" spans="1:8" hidden="1">
      <c r="A975" s="72" t="s">
        <v>872</v>
      </c>
      <c r="B975" s="61">
        <v>0</v>
      </c>
      <c r="C975" s="61">
        <v>0</v>
      </c>
      <c r="D975" s="61"/>
      <c r="E975" s="45" t="str">
        <f t="shared" si="45"/>
        <v/>
      </c>
      <c r="F975" s="61"/>
      <c r="G975" s="63" t="str">
        <f t="shared" si="47"/>
        <v/>
      </c>
      <c r="H975" s="47">
        <f t="shared" si="46"/>
        <v>0</v>
      </c>
    </row>
    <row r="976" spans="1:8" hidden="1">
      <c r="A976" s="72" t="s">
        <v>873</v>
      </c>
      <c r="B976" s="61">
        <v>0</v>
      </c>
      <c r="C976" s="61">
        <v>0</v>
      </c>
      <c r="D976" s="61"/>
      <c r="E976" s="45" t="str">
        <f t="shared" si="45"/>
        <v/>
      </c>
      <c r="F976" s="61"/>
      <c r="G976" s="63" t="str">
        <f t="shared" si="47"/>
        <v/>
      </c>
      <c r="H976" s="47">
        <f t="shared" si="46"/>
        <v>0</v>
      </c>
    </row>
    <row r="977" spans="1:8">
      <c r="A977" s="73" t="s">
        <v>874</v>
      </c>
      <c r="B977" s="59">
        <f>SUM(B978:B979)</f>
        <v>0</v>
      </c>
      <c r="C977" s="59">
        <f>SUM(C978:C979)</f>
        <v>0</v>
      </c>
      <c r="D977" s="59">
        <f>SUM(D978:D979)</f>
        <v>0.99109999999999998</v>
      </c>
      <c r="E977" s="38" t="str">
        <f t="shared" si="45"/>
        <v/>
      </c>
      <c r="F977" s="59">
        <f>SUM(F978:F979)</f>
        <v>0</v>
      </c>
      <c r="G977" s="39" t="str">
        <f t="shared" si="47"/>
        <v/>
      </c>
      <c r="H977" s="40">
        <f t="shared" si="46"/>
        <v>0.99109999999999998</v>
      </c>
    </row>
    <row r="978" spans="1:8" hidden="1">
      <c r="A978" s="72" t="s">
        <v>875</v>
      </c>
      <c r="B978" s="61"/>
      <c r="C978" s="61"/>
      <c r="D978" s="61"/>
      <c r="E978" s="45" t="str">
        <f t="shared" si="45"/>
        <v/>
      </c>
      <c r="F978" s="61"/>
      <c r="G978" s="63" t="str">
        <f t="shared" si="47"/>
        <v/>
      </c>
      <c r="H978" s="47">
        <f t="shared" si="46"/>
        <v>0</v>
      </c>
    </row>
    <row r="979" spans="1:8">
      <c r="A979" s="72" t="s">
        <v>876</v>
      </c>
      <c r="B979" s="61"/>
      <c r="C979" s="61"/>
      <c r="D979" s="61">
        <v>0.99109999999999998</v>
      </c>
      <c r="E979" s="45" t="str">
        <f t="shared" si="45"/>
        <v/>
      </c>
      <c r="F979" s="61"/>
      <c r="G979" s="63" t="str">
        <f t="shared" si="47"/>
        <v/>
      </c>
      <c r="H979" s="47">
        <f t="shared" si="46"/>
        <v>0.99109999999999998</v>
      </c>
    </row>
    <row r="980" spans="1:8">
      <c r="A980" s="73" t="s">
        <v>877</v>
      </c>
      <c r="B980" s="59">
        <f>SUM(B981,B983,B997,B1006,B1013,B1020)</f>
        <v>32.4</v>
      </c>
      <c r="C980" s="59">
        <f>SUM(C981,C983,C997,C1006,C1013,C1020)</f>
        <v>6.1947999999999999</v>
      </c>
      <c r="D980" s="59">
        <f>SUM(D981,D983,D997,D1006,D1013,D1020)</f>
        <v>5.3148</v>
      </c>
      <c r="E980" s="38">
        <f t="shared" si="45"/>
        <v>85.794537353909732</v>
      </c>
      <c r="F980" s="59">
        <f>SUM(F981,F983,F997,F1006,F1013,F1020)</f>
        <v>11.49</v>
      </c>
      <c r="G980" s="39">
        <f t="shared" si="47"/>
        <v>-53.744125326370764</v>
      </c>
      <c r="H980" s="40">
        <f t="shared" si="46"/>
        <v>-6.1752000000000002</v>
      </c>
    </row>
    <row r="981" spans="1:8">
      <c r="A981" s="73" t="s">
        <v>878</v>
      </c>
      <c r="B981" s="59">
        <f>B982</f>
        <v>0</v>
      </c>
      <c r="C981" s="59">
        <f>C982</f>
        <v>0</v>
      </c>
      <c r="D981" s="59">
        <f>D982</f>
        <v>0</v>
      </c>
      <c r="E981" s="38" t="str">
        <f t="shared" si="45"/>
        <v/>
      </c>
      <c r="F981" s="59">
        <f>F982</f>
        <v>0</v>
      </c>
      <c r="G981" s="39" t="str">
        <f t="shared" si="47"/>
        <v/>
      </c>
      <c r="H981" s="40">
        <f t="shared" si="46"/>
        <v>0</v>
      </c>
    </row>
    <row r="982" spans="1:8" hidden="1">
      <c r="A982" s="72" t="s">
        <v>879</v>
      </c>
      <c r="B982" s="61"/>
      <c r="C982" s="61"/>
      <c r="D982" s="61"/>
      <c r="E982" s="45" t="str">
        <f t="shared" si="45"/>
        <v/>
      </c>
      <c r="F982" s="61"/>
      <c r="G982" s="63" t="str">
        <f t="shared" si="47"/>
        <v/>
      </c>
      <c r="H982" s="47">
        <f t="shared" si="46"/>
        <v>0</v>
      </c>
    </row>
    <row r="983" spans="1:8">
      <c r="A983" s="73" t="s">
        <v>880</v>
      </c>
      <c r="B983" s="59">
        <f>SUM(B984:B996)</f>
        <v>0</v>
      </c>
      <c r="C983" s="59">
        <f>SUM(C984:C996)</f>
        <v>0</v>
      </c>
      <c r="D983" s="59">
        <f>SUM(D984:D996)</f>
        <v>0</v>
      </c>
      <c r="E983" s="38" t="str">
        <f t="shared" si="45"/>
        <v/>
      </c>
      <c r="F983" s="59">
        <f>SUM(F984:F996)</f>
        <v>0</v>
      </c>
      <c r="G983" s="39" t="str">
        <f t="shared" si="47"/>
        <v/>
      </c>
      <c r="H983" s="40">
        <f t="shared" si="46"/>
        <v>0</v>
      </c>
    </row>
    <row r="984" spans="1:8" hidden="1">
      <c r="A984" s="72" t="s">
        <v>171</v>
      </c>
      <c r="B984" s="61">
        <v>0</v>
      </c>
      <c r="C984" s="61">
        <v>0</v>
      </c>
      <c r="D984" s="61"/>
      <c r="E984" s="45" t="str">
        <f t="shared" si="45"/>
        <v/>
      </c>
      <c r="F984" s="61"/>
      <c r="G984" s="63" t="str">
        <f t="shared" si="47"/>
        <v/>
      </c>
      <c r="H984" s="47">
        <f t="shared" si="46"/>
        <v>0</v>
      </c>
    </row>
    <row r="985" spans="1:8" hidden="1">
      <c r="A985" s="72" t="s">
        <v>172</v>
      </c>
      <c r="B985" s="61">
        <v>0</v>
      </c>
      <c r="C985" s="61">
        <v>0</v>
      </c>
      <c r="D985" s="61"/>
      <c r="E985" s="45" t="str">
        <f t="shared" si="45"/>
        <v/>
      </c>
      <c r="F985" s="61"/>
      <c r="G985" s="63" t="str">
        <f t="shared" si="47"/>
        <v/>
      </c>
      <c r="H985" s="47">
        <f t="shared" si="46"/>
        <v>0</v>
      </c>
    </row>
    <row r="986" spans="1:8" hidden="1">
      <c r="A986" s="72" t="s">
        <v>173</v>
      </c>
      <c r="B986" s="61">
        <v>0</v>
      </c>
      <c r="C986" s="61">
        <v>0</v>
      </c>
      <c r="D986" s="61"/>
      <c r="E986" s="45" t="str">
        <f t="shared" si="45"/>
        <v/>
      </c>
      <c r="F986" s="61"/>
      <c r="G986" s="63" t="str">
        <f t="shared" si="47"/>
        <v/>
      </c>
      <c r="H986" s="47">
        <f t="shared" si="46"/>
        <v>0</v>
      </c>
    </row>
    <row r="987" spans="1:8" hidden="1">
      <c r="A987" s="72" t="s">
        <v>881</v>
      </c>
      <c r="B987" s="61">
        <v>0</v>
      </c>
      <c r="C987" s="61">
        <v>0</v>
      </c>
      <c r="D987" s="61"/>
      <c r="E987" s="45" t="str">
        <f t="shared" si="45"/>
        <v/>
      </c>
      <c r="F987" s="61"/>
      <c r="G987" s="63" t="str">
        <f t="shared" si="47"/>
        <v/>
      </c>
      <c r="H987" s="47">
        <f t="shared" si="46"/>
        <v>0</v>
      </c>
    </row>
    <row r="988" spans="1:8" hidden="1">
      <c r="A988" s="72" t="s">
        <v>882</v>
      </c>
      <c r="B988" s="61">
        <v>0</v>
      </c>
      <c r="C988" s="61">
        <v>0</v>
      </c>
      <c r="D988" s="61"/>
      <c r="E988" s="45" t="str">
        <f t="shared" si="45"/>
        <v/>
      </c>
      <c r="F988" s="61"/>
      <c r="G988" s="63" t="str">
        <f t="shared" si="47"/>
        <v/>
      </c>
      <c r="H988" s="47">
        <f t="shared" si="46"/>
        <v>0</v>
      </c>
    </row>
    <row r="989" spans="1:8" hidden="1">
      <c r="A989" s="72" t="s">
        <v>883</v>
      </c>
      <c r="B989" s="61">
        <v>0</v>
      </c>
      <c r="C989" s="61">
        <v>0</v>
      </c>
      <c r="D989" s="61"/>
      <c r="E989" s="45" t="str">
        <f t="shared" si="45"/>
        <v/>
      </c>
      <c r="F989" s="61"/>
      <c r="G989" s="63" t="str">
        <f t="shared" si="47"/>
        <v/>
      </c>
      <c r="H989" s="47">
        <f t="shared" si="46"/>
        <v>0</v>
      </c>
    </row>
    <row r="990" spans="1:8" hidden="1">
      <c r="A990" s="72" t="s">
        <v>884</v>
      </c>
      <c r="B990" s="61"/>
      <c r="C990" s="61"/>
      <c r="D990" s="61"/>
      <c r="E990" s="45" t="str">
        <f t="shared" si="45"/>
        <v/>
      </c>
      <c r="F990" s="61"/>
      <c r="G990" s="63" t="str">
        <f t="shared" si="47"/>
        <v/>
      </c>
      <c r="H990" s="47">
        <f t="shared" si="46"/>
        <v>0</v>
      </c>
    </row>
    <row r="991" spans="1:8" hidden="1">
      <c r="A991" s="72" t="s">
        <v>885</v>
      </c>
      <c r="B991" s="61"/>
      <c r="C991" s="61"/>
      <c r="D991" s="61"/>
      <c r="E991" s="45" t="str">
        <f t="shared" si="45"/>
        <v/>
      </c>
      <c r="F991" s="61"/>
      <c r="G991" s="63" t="str">
        <f t="shared" si="47"/>
        <v/>
      </c>
      <c r="H991" s="47">
        <f t="shared" si="46"/>
        <v>0</v>
      </c>
    </row>
    <row r="992" spans="1:8" hidden="1">
      <c r="A992" s="72" t="s">
        <v>886</v>
      </c>
      <c r="B992" s="61"/>
      <c r="C992" s="61"/>
      <c r="D992" s="61"/>
      <c r="E992" s="45" t="str">
        <f t="shared" si="45"/>
        <v/>
      </c>
      <c r="F992" s="61"/>
      <c r="G992" s="63" t="str">
        <f t="shared" si="47"/>
        <v/>
      </c>
      <c r="H992" s="47">
        <f t="shared" si="46"/>
        <v>0</v>
      </c>
    </row>
    <row r="993" spans="1:8" hidden="1">
      <c r="A993" s="72" t="s">
        <v>887</v>
      </c>
      <c r="B993" s="61"/>
      <c r="C993" s="61"/>
      <c r="D993" s="61"/>
      <c r="E993" s="45" t="str">
        <f t="shared" si="45"/>
        <v/>
      </c>
      <c r="F993" s="61"/>
      <c r="G993" s="63" t="str">
        <f t="shared" si="47"/>
        <v/>
      </c>
      <c r="H993" s="47">
        <f t="shared" si="46"/>
        <v>0</v>
      </c>
    </row>
    <row r="994" spans="1:8" hidden="1">
      <c r="A994" s="72" t="s">
        <v>862</v>
      </c>
      <c r="B994" s="61"/>
      <c r="C994" s="61"/>
      <c r="D994" s="61"/>
      <c r="E994" s="45" t="str">
        <f t="shared" si="45"/>
        <v/>
      </c>
      <c r="F994" s="61"/>
      <c r="G994" s="63" t="str">
        <f t="shared" si="47"/>
        <v/>
      </c>
      <c r="H994" s="47">
        <f t="shared" si="46"/>
        <v>0</v>
      </c>
    </row>
    <row r="995" spans="1:8" hidden="1">
      <c r="A995" s="72" t="s">
        <v>888</v>
      </c>
      <c r="B995" s="61"/>
      <c r="C995" s="61"/>
      <c r="D995" s="61"/>
      <c r="E995" s="45" t="str">
        <f t="shared" si="45"/>
        <v/>
      </c>
      <c r="F995" s="61"/>
      <c r="G995" s="63" t="str">
        <f t="shared" si="47"/>
        <v/>
      </c>
      <c r="H995" s="47">
        <f t="shared" si="46"/>
        <v>0</v>
      </c>
    </row>
    <row r="996" spans="1:8" hidden="1">
      <c r="A996" s="72" t="s">
        <v>889</v>
      </c>
      <c r="B996" s="61"/>
      <c r="C996" s="61"/>
      <c r="D996" s="61"/>
      <c r="E996" s="45" t="str">
        <f t="shared" si="45"/>
        <v/>
      </c>
      <c r="F996" s="61"/>
      <c r="G996" s="63" t="str">
        <f t="shared" si="47"/>
        <v/>
      </c>
      <c r="H996" s="47">
        <f t="shared" si="46"/>
        <v>0</v>
      </c>
    </row>
    <row r="997" spans="1:8">
      <c r="A997" s="73" t="s">
        <v>890</v>
      </c>
      <c r="B997" s="59">
        <f>SUM(B998:B1005)</f>
        <v>2.4</v>
      </c>
      <c r="C997" s="59">
        <f>SUM(C998:C1005)</f>
        <v>6.1947999999999999</v>
      </c>
      <c r="D997" s="59">
        <f>SUM(D998:D1005)</f>
        <v>5.3148</v>
      </c>
      <c r="E997" s="38">
        <f t="shared" si="45"/>
        <v>85.794537353909732</v>
      </c>
      <c r="F997" s="59">
        <f>SUM(F998:F1005)</f>
        <v>11.15</v>
      </c>
      <c r="G997" s="39">
        <f t="shared" si="47"/>
        <v>-52.33363228699551</v>
      </c>
      <c r="H997" s="40">
        <f t="shared" si="46"/>
        <v>-5.8352000000000004</v>
      </c>
    </row>
    <row r="998" spans="1:8">
      <c r="A998" s="72" t="s">
        <v>171</v>
      </c>
      <c r="B998" s="61">
        <v>2.4</v>
      </c>
      <c r="C998" s="61">
        <v>1</v>
      </c>
      <c r="D998" s="61"/>
      <c r="E998" s="45">
        <f t="shared" si="45"/>
        <v>0</v>
      </c>
      <c r="F998" s="61">
        <v>0.3</v>
      </c>
      <c r="G998" s="63">
        <f t="shared" si="47"/>
        <v>-100</v>
      </c>
      <c r="H998" s="47">
        <f t="shared" si="46"/>
        <v>-0.3</v>
      </c>
    </row>
    <row r="999" spans="1:8" hidden="1">
      <c r="A999" s="72" t="s">
        <v>172</v>
      </c>
      <c r="B999" s="61"/>
      <c r="C999" s="61"/>
      <c r="D999" s="61"/>
      <c r="E999" s="45" t="str">
        <f t="shared" si="45"/>
        <v/>
      </c>
      <c r="F999" s="61"/>
      <c r="G999" s="63" t="str">
        <f t="shared" si="47"/>
        <v/>
      </c>
      <c r="H999" s="47">
        <f t="shared" si="46"/>
        <v>0</v>
      </c>
    </row>
    <row r="1000" spans="1:8" hidden="1">
      <c r="A1000" s="72" t="s">
        <v>173</v>
      </c>
      <c r="B1000" s="61"/>
      <c r="C1000" s="61"/>
      <c r="D1000" s="61"/>
      <c r="E1000" s="45" t="str">
        <f t="shared" si="45"/>
        <v/>
      </c>
      <c r="F1000" s="61"/>
      <c r="G1000" s="63" t="str">
        <f t="shared" si="47"/>
        <v/>
      </c>
      <c r="H1000" s="47">
        <f t="shared" si="46"/>
        <v>0</v>
      </c>
    </row>
    <row r="1001" spans="1:8" hidden="1">
      <c r="A1001" s="72" t="s">
        <v>891</v>
      </c>
      <c r="B1001" s="61"/>
      <c r="C1001" s="61"/>
      <c r="D1001" s="61"/>
      <c r="E1001" s="45" t="str">
        <f t="shared" si="45"/>
        <v/>
      </c>
      <c r="F1001" s="61"/>
      <c r="G1001" s="63" t="str">
        <f t="shared" si="47"/>
        <v/>
      </c>
      <c r="H1001" s="47">
        <f t="shared" si="46"/>
        <v>0</v>
      </c>
    </row>
    <row r="1002" spans="1:8">
      <c r="A1002" s="72" t="s">
        <v>892</v>
      </c>
      <c r="B1002" s="61"/>
      <c r="C1002" s="61">
        <v>5.1947999999999999</v>
      </c>
      <c r="D1002" s="61">
        <v>5.1947999999999999</v>
      </c>
      <c r="E1002" s="45">
        <f t="shared" si="45"/>
        <v>100</v>
      </c>
      <c r="F1002" s="61"/>
      <c r="G1002" s="63" t="str">
        <f t="shared" si="47"/>
        <v/>
      </c>
      <c r="H1002" s="47">
        <f t="shared" si="46"/>
        <v>5.1947999999999999</v>
      </c>
    </row>
    <row r="1003" spans="1:8" hidden="1">
      <c r="A1003" s="72" t="s">
        <v>893</v>
      </c>
      <c r="B1003" s="61"/>
      <c r="C1003" s="61"/>
      <c r="D1003" s="61"/>
      <c r="E1003" s="45" t="str">
        <f t="shared" si="45"/>
        <v/>
      </c>
      <c r="F1003" s="61"/>
      <c r="G1003" s="63" t="str">
        <f t="shared" si="47"/>
        <v/>
      </c>
      <c r="H1003" s="47">
        <f t="shared" si="46"/>
        <v>0</v>
      </c>
    </row>
    <row r="1004" spans="1:8" hidden="1">
      <c r="A1004" s="72" t="s">
        <v>894</v>
      </c>
      <c r="B1004" s="61"/>
      <c r="C1004" s="61"/>
      <c r="D1004" s="61"/>
      <c r="E1004" s="45" t="str">
        <f t="shared" si="45"/>
        <v/>
      </c>
      <c r="F1004" s="61"/>
      <c r="G1004" s="63" t="str">
        <f t="shared" si="47"/>
        <v/>
      </c>
      <c r="H1004" s="47">
        <f t="shared" si="46"/>
        <v>0</v>
      </c>
    </row>
    <row r="1005" spans="1:8">
      <c r="A1005" s="72" t="s">
        <v>895</v>
      </c>
      <c r="B1005" s="61"/>
      <c r="C1005" s="61"/>
      <c r="D1005" s="61">
        <v>0.12</v>
      </c>
      <c r="E1005" s="45" t="str">
        <f t="shared" si="45"/>
        <v/>
      </c>
      <c r="F1005" s="61">
        <v>10.85</v>
      </c>
      <c r="G1005" s="63">
        <f t="shared" si="47"/>
        <v>-98.894009216589879</v>
      </c>
      <c r="H1005" s="47">
        <f t="shared" si="46"/>
        <v>-10.73</v>
      </c>
    </row>
    <row r="1006" spans="1:8" hidden="1">
      <c r="A1006" s="73" t="s">
        <v>896</v>
      </c>
      <c r="B1006" s="59">
        <f>SUM(B1007:B1012)</f>
        <v>0</v>
      </c>
      <c r="C1006" s="59">
        <f>SUM(C1007:C1012)</f>
        <v>0</v>
      </c>
      <c r="D1006" s="59">
        <f>SUM(D1007:D1012)</f>
        <v>0</v>
      </c>
      <c r="E1006" s="45" t="str">
        <f t="shared" si="45"/>
        <v/>
      </c>
      <c r="F1006" s="61">
        <f>SUM(F1007:F1012)</f>
        <v>0</v>
      </c>
      <c r="G1006" s="63" t="str">
        <f t="shared" si="47"/>
        <v/>
      </c>
      <c r="H1006" s="47">
        <f t="shared" si="46"/>
        <v>0</v>
      </c>
    </row>
    <row r="1007" spans="1:8" hidden="1">
      <c r="A1007" s="72" t="s">
        <v>171</v>
      </c>
      <c r="B1007" s="61"/>
      <c r="C1007" s="61"/>
      <c r="D1007" s="61"/>
      <c r="E1007" s="45" t="str">
        <f t="shared" si="45"/>
        <v/>
      </c>
      <c r="F1007" s="61"/>
      <c r="G1007" s="63" t="str">
        <f t="shared" si="47"/>
        <v/>
      </c>
      <c r="H1007" s="47">
        <f t="shared" si="46"/>
        <v>0</v>
      </c>
    </row>
    <row r="1008" spans="1:8" hidden="1">
      <c r="A1008" s="72" t="s">
        <v>172</v>
      </c>
      <c r="B1008" s="61"/>
      <c r="C1008" s="61"/>
      <c r="D1008" s="61"/>
      <c r="E1008" s="45" t="str">
        <f t="shared" si="45"/>
        <v/>
      </c>
      <c r="F1008" s="61"/>
      <c r="G1008" s="63" t="str">
        <f t="shared" si="47"/>
        <v/>
      </c>
      <c r="H1008" s="47">
        <f t="shared" si="46"/>
        <v>0</v>
      </c>
    </row>
    <row r="1009" spans="1:8" hidden="1">
      <c r="A1009" s="72" t="s">
        <v>173</v>
      </c>
      <c r="B1009" s="61"/>
      <c r="C1009" s="61"/>
      <c r="D1009" s="61"/>
      <c r="E1009" s="45" t="str">
        <f t="shared" si="45"/>
        <v/>
      </c>
      <c r="F1009" s="61"/>
      <c r="G1009" s="63" t="str">
        <f t="shared" si="47"/>
        <v/>
      </c>
      <c r="H1009" s="47">
        <f t="shared" si="46"/>
        <v>0</v>
      </c>
    </row>
    <row r="1010" spans="1:8" hidden="1">
      <c r="A1010" s="72" t="s">
        <v>897</v>
      </c>
      <c r="B1010" s="61"/>
      <c r="C1010" s="61"/>
      <c r="D1010" s="61"/>
      <c r="E1010" s="45" t="str">
        <f t="shared" si="45"/>
        <v/>
      </c>
      <c r="F1010" s="61"/>
      <c r="G1010" s="63" t="str">
        <f t="shared" si="47"/>
        <v/>
      </c>
      <c r="H1010" s="47">
        <f t="shared" si="46"/>
        <v>0</v>
      </c>
    </row>
    <row r="1011" spans="1:8" hidden="1">
      <c r="A1011" s="72" t="s">
        <v>898</v>
      </c>
      <c r="B1011" s="61"/>
      <c r="C1011" s="61"/>
      <c r="D1011" s="61"/>
      <c r="E1011" s="45" t="str">
        <f t="shared" si="45"/>
        <v/>
      </c>
      <c r="F1011" s="61"/>
      <c r="G1011" s="63" t="str">
        <f t="shared" si="47"/>
        <v/>
      </c>
      <c r="H1011" s="47">
        <f t="shared" si="46"/>
        <v>0</v>
      </c>
    </row>
    <row r="1012" spans="1:8" hidden="1">
      <c r="A1012" s="72" t="s">
        <v>899</v>
      </c>
      <c r="B1012" s="61"/>
      <c r="C1012" s="61"/>
      <c r="D1012" s="61"/>
      <c r="E1012" s="45" t="str">
        <f t="shared" si="45"/>
        <v/>
      </c>
      <c r="F1012" s="61"/>
      <c r="G1012" s="63" t="str">
        <f t="shared" si="47"/>
        <v/>
      </c>
      <c r="H1012" s="47">
        <f t="shared" si="46"/>
        <v>0</v>
      </c>
    </row>
    <row r="1013" spans="1:8">
      <c r="A1013" s="73" t="s">
        <v>900</v>
      </c>
      <c r="B1013" s="59">
        <f>SUM(B1014:B1019)</f>
        <v>30</v>
      </c>
      <c r="C1013" s="59">
        <f>SUM(C1014:C1019)</f>
        <v>0</v>
      </c>
      <c r="D1013" s="59">
        <f>SUM(D1014:D1019)</f>
        <v>0</v>
      </c>
      <c r="E1013" s="38" t="str">
        <f t="shared" si="45"/>
        <v/>
      </c>
      <c r="F1013" s="59">
        <f>SUM(F1014:F1019)</f>
        <v>0.34</v>
      </c>
      <c r="G1013" s="39">
        <f t="shared" si="47"/>
        <v>-100</v>
      </c>
      <c r="H1013" s="40">
        <f t="shared" si="46"/>
        <v>-0.34</v>
      </c>
    </row>
    <row r="1014" spans="1:8" hidden="1">
      <c r="A1014" s="72" t="s">
        <v>171</v>
      </c>
      <c r="B1014" s="61">
        <v>0</v>
      </c>
      <c r="C1014" s="61">
        <v>0</v>
      </c>
      <c r="D1014" s="61"/>
      <c r="E1014" s="45" t="str">
        <f t="shared" si="45"/>
        <v/>
      </c>
      <c r="F1014" s="61"/>
      <c r="G1014" s="63" t="str">
        <f t="shared" si="47"/>
        <v/>
      </c>
      <c r="H1014" s="47">
        <f t="shared" si="46"/>
        <v>0</v>
      </c>
    </row>
    <row r="1015" spans="1:8" hidden="1">
      <c r="A1015" s="72" t="s">
        <v>172</v>
      </c>
      <c r="B1015" s="61">
        <v>0</v>
      </c>
      <c r="C1015" s="61">
        <v>0</v>
      </c>
      <c r="D1015" s="61"/>
      <c r="E1015" s="45" t="str">
        <f t="shared" si="45"/>
        <v/>
      </c>
      <c r="F1015" s="61"/>
      <c r="G1015" s="63" t="str">
        <f t="shared" si="47"/>
        <v/>
      </c>
      <c r="H1015" s="47">
        <f t="shared" si="46"/>
        <v>0</v>
      </c>
    </row>
    <row r="1016" spans="1:8" hidden="1">
      <c r="A1016" s="72" t="s">
        <v>173</v>
      </c>
      <c r="B1016" s="61">
        <v>0</v>
      </c>
      <c r="C1016" s="61">
        <v>0</v>
      </c>
      <c r="D1016" s="61"/>
      <c r="E1016" s="45" t="str">
        <f t="shared" si="45"/>
        <v/>
      </c>
      <c r="F1016" s="61"/>
      <c r="G1016" s="63" t="str">
        <f t="shared" si="47"/>
        <v/>
      </c>
      <c r="H1016" s="47">
        <f t="shared" si="46"/>
        <v>0</v>
      </c>
    </row>
    <row r="1017" spans="1:8" hidden="1">
      <c r="A1017" s="72" t="s">
        <v>901</v>
      </c>
      <c r="B1017" s="61"/>
      <c r="C1017" s="61"/>
      <c r="D1017" s="61"/>
      <c r="E1017" s="45" t="str">
        <f t="shared" si="45"/>
        <v/>
      </c>
      <c r="F1017" s="61"/>
      <c r="G1017" s="63" t="str">
        <f t="shared" si="47"/>
        <v/>
      </c>
      <c r="H1017" s="47">
        <f t="shared" si="46"/>
        <v>0</v>
      </c>
    </row>
    <row r="1018" spans="1:8">
      <c r="A1018" s="72" t="s">
        <v>902</v>
      </c>
      <c r="B1018" s="61">
        <v>30</v>
      </c>
      <c r="C1018" s="61"/>
      <c r="D1018" s="61"/>
      <c r="E1018" s="45" t="str">
        <f t="shared" si="45"/>
        <v/>
      </c>
      <c r="F1018" s="61">
        <v>0.34</v>
      </c>
      <c r="G1018" s="63">
        <f t="shared" si="47"/>
        <v>-100</v>
      </c>
      <c r="H1018" s="47">
        <f t="shared" si="46"/>
        <v>-0.34</v>
      </c>
    </row>
    <row r="1019" spans="1:8" hidden="1">
      <c r="A1019" s="72" t="s">
        <v>903</v>
      </c>
      <c r="B1019" s="61"/>
      <c r="C1019" s="61"/>
      <c r="D1019" s="61"/>
      <c r="E1019" s="45" t="str">
        <f t="shared" si="45"/>
        <v/>
      </c>
      <c r="F1019" s="61"/>
      <c r="G1019" s="63" t="str">
        <f t="shared" si="47"/>
        <v/>
      </c>
      <c r="H1019" s="47">
        <f t="shared" si="46"/>
        <v>0</v>
      </c>
    </row>
    <row r="1020" spans="1:8" hidden="1">
      <c r="A1020" s="73" t="s">
        <v>904</v>
      </c>
      <c r="B1020" s="59">
        <f>SUM(B1021:B1025)</f>
        <v>0</v>
      </c>
      <c r="C1020" s="59">
        <f>SUM(C1021:C1025)</f>
        <v>0</v>
      </c>
      <c r="D1020" s="59">
        <f>SUM(D1021:D1025)</f>
        <v>0</v>
      </c>
      <c r="E1020" s="45" t="str">
        <f t="shared" si="45"/>
        <v/>
      </c>
      <c r="F1020" s="61">
        <f>SUM(F1021:F1025)</f>
        <v>0</v>
      </c>
      <c r="G1020" s="63" t="str">
        <f t="shared" si="47"/>
        <v/>
      </c>
      <c r="H1020" s="47">
        <f t="shared" si="46"/>
        <v>0</v>
      </c>
    </row>
    <row r="1021" spans="1:8" hidden="1">
      <c r="A1021" s="72" t="s">
        <v>905</v>
      </c>
      <c r="B1021" s="61"/>
      <c r="C1021" s="61"/>
      <c r="D1021" s="61"/>
      <c r="E1021" s="45" t="str">
        <f t="shared" si="45"/>
        <v/>
      </c>
      <c r="F1021" s="61"/>
      <c r="G1021" s="63" t="str">
        <f t="shared" si="47"/>
        <v/>
      </c>
      <c r="H1021" s="47">
        <f t="shared" si="46"/>
        <v>0</v>
      </c>
    </row>
    <row r="1022" spans="1:8" hidden="1">
      <c r="A1022" s="72" t="s">
        <v>906</v>
      </c>
      <c r="B1022" s="61"/>
      <c r="C1022" s="61"/>
      <c r="D1022" s="61"/>
      <c r="E1022" s="45" t="str">
        <f t="shared" si="45"/>
        <v/>
      </c>
      <c r="F1022" s="61"/>
      <c r="G1022" s="63" t="str">
        <f t="shared" si="47"/>
        <v/>
      </c>
      <c r="H1022" s="47">
        <f t="shared" si="46"/>
        <v>0</v>
      </c>
    </row>
    <row r="1023" spans="1:8" hidden="1">
      <c r="A1023" s="72" t="s">
        <v>907</v>
      </c>
      <c r="B1023" s="61"/>
      <c r="C1023" s="61"/>
      <c r="D1023" s="61"/>
      <c r="E1023" s="45" t="str">
        <f t="shared" si="45"/>
        <v/>
      </c>
      <c r="F1023" s="61"/>
      <c r="G1023" s="63" t="str">
        <f t="shared" si="47"/>
        <v/>
      </c>
      <c r="H1023" s="47">
        <f t="shared" si="46"/>
        <v>0</v>
      </c>
    </row>
    <row r="1024" spans="1:8" hidden="1">
      <c r="A1024" s="72" t="s">
        <v>908</v>
      </c>
      <c r="B1024" s="61"/>
      <c r="C1024" s="61"/>
      <c r="D1024" s="61"/>
      <c r="E1024" s="45" t="str">
        <f t="shared" si="45"/>
        <v/>
      </c>
      <c r="F1024" s="61"/>
      <c r="G1024" s="63" t="str">
        <f t="shared" si="47"/>
        <v/>
      </c>
      <c r="H1024" s="47">
        <f t="shared" si="46"/>
        <v>0</v>
      </c>
    </row>
    <row r="1025" spans="1:8" hidden="1">
      <c r="A1025" s="72" t="s">
        <v>909</v>
      </c>
      <c r="B1025" s="61"/>
      <c r="C1025" s="61"/>
      <c r="D1025" s="61"/>
      <c r="E1025" s="45" t="str">
        <f t="shared" si="45"/>
        <v/>
      </c>
      <c r="F1025" s="61"/>
      <c r="G1025" s="63" t="str">
        <f t="shared" si="47"/>
        <v/>
      </c>
      <c r="H1025" s="47">
        <f t="shared" si="46"/>
        <v>0</v>
      </c>
    </row>
    <row r="1026" spans="1:8">
      <c r="A1026" s="73" t="s">
        <v>910</v>
      </c>
      <c r="B1026" s="59">
        <f>SUM(B1027,B1037,B1044,B1050)</f>
        <v>0</v>
      </c>
      <c r="C1026" s="59">
        <f>SUM(C1027,C1037,C1044,C1050)</f>
        <v>25.810099999999998</v>
      </c>
      <c r="D1026" s="59">
        <f>SUM(D1027,D1037,D1044,D1050)</f>
        <v>25.810099999999998</v>
      </c>
      <c r="E1026" s="38">
        <f t="shared" si="45"/>
        <v>100</v>
      </c>
      <c r="F1026" s="59">
        <f>SUM(F1027,F1037,F1044,F1050)</f>
        <v>10.215900000000001</v>
      </c>
      <c r="G1026" s="39">
        <f t="shared" si="47"/>
        <v>152.64636498008002</v>
      </c>
      <c r="H1026" s="40">
        <f t="shared" si="46"/>
        <v>15.594199999999997</v>
      </c>
    </row>
    <row r="1027" spans="1:8">
      <c r="A1027" s="73" t="s">
        <v>911</v>
      </c>
      <c r="B1027" s="59">
        <f>SUM(B1028:B1036)</f>
        <v>0</v>
      </c>
      <c r="C1027" s="59">
        <f>SUM(C1028:C1036)</f>
        <v>20.810099999999998</v>
      </c>
      <c r="D1027" s="59">
        <f>SUM(D1028:D1036)</f>
        <v>20.810099999999998</v>
      </c>
      <c r="E1027" s="38">
        <f t="shared" si="45"/>
        <v>100</v>
      </c>
      <c r="F1027" s="59">
        <f>SUM(F1028:F1036)</f>
        <v>5.2159000000000004</v>
      </c>
      <c r="G1027" s="39">
        <f t="shared" si="47"/>
        <v>298.97429015126818</v>
      </c>
      <c r="H1027" s="40">
        <f t="shared" si="46"/>
        <v>15.594199999999997</v>
      </c>
    </row>
    <row r="1028" spans="1:8" hidden="1">
      <c r="A1028" s="72" t="s">
        <v>171</v>
      </c>
      <c r="B1028" s="61"/>
      <c r="C1028" s="61"/>
      <c r="D1028" s="61"/>
      <c r="E1028" s="45" t="str">
        <f t="shared" si="45"/>
        <v/>
      </c>
      <c r="F1028" s="61"/>
      <c r="G1028" s="63" t="str">
        <f t="shared" si="47"/>
        <v/>
      </c>
      <c r="H1028" s="47">
        <f t="shared" si="46"/>
        <v>0</v>
      </c>
    </row>
    <row r="1029" spans="1:8" hidden="1">
      <c r="A1029" s="72" t="s">
        <v>172</v>
      </c>
      <c r="B1029" s="61"/>
      <c r="C1029" s="61"/>
      <c r="D1029" s="61"/>
      <c r="E1029" s="45" t="str">
        <f t="shared" si="45"/>
        <v/>
      </c>
      <c r="F1029" s="61"/>
      <c r="G1029" s="63" t="str">
        <f t="shared" si="47"/>
        <v/>
      </c>
      <c r="H1029" s="47">
        <f t="shared" si="46"/>
        <v>0</v>
      </c>
    </row>
    <row r="1030" spans="1:8" hidden="1">
      <c r="A1030" s="72" t="s">
        <v>173</v>
      </c>
      <c r="B1030" s="61"/>
      <c r="C1030" s="61"/>
      <c r="D1030" s="61"/>
      <c r="E1030" s="45" t="str">
        <f t="shared" ref="E1030:E1093" si="48">IFERROR(D1030/C1030*100,"")</f>
        <v/>
      </c>
      <c r="F1030" s="61"/>
      <c r="G1030" s="63" t="str">
        <f t="shared" si="47"/>
        <v/>
      </c>
      <c r="H1030" s="47">
        <f t="shared" ref="H1030:H1093" si="49">D1030-F1030</f>
        <v>0</v>
      </c>
    </row>
    <row r="1031" spans="1:8" hidden="1">
      <c r="A1031" s="72" t="s">
        <v>912</v>
      </c>
      <c r="B1031" s="61"/>
      <c r="C1031" s="61"/>
      <c r="D1031" s="61"/>
      <c r="E1031" s="45" t="str">
        <f t="shared" si="48"/>
        <v/>
      </c>
      <c r="F1031" s="61"/>
      <c r="G1031" s="63" t="str">
        <f t="shared" ref="G1031:G1094" si="50">IFERROR(H1031/F1031*100,"")</f>
        <v/>
      </c>
      <c r="H1031" s="47">
        <f t="shared" si="49"/>
        <v>0</v>
      </c>
    </row>
    <row r="1032" spans="1:8" hidden="1">
      <c r="A1032" s="72" t="s">
        <v>913</v>
      </c>
      <c r="B1032" s="61"/>
      <c r="C1032" s="61"/>
      <c r="D1032" s="61"/>
      <c r="E1032" s="45" t="str">
        <f t="shared" si="48"/>
        <v/>
      </c>
      <c r="F1032" s="61"/>
      <c r="G1032" s="63" t="str">
        <f t="shared" si="50"/>
        <v/>
      </c>
      <c r="H1032" s="47">
        <f t="shared" si="49"/>
        <v>0</v>
      </c>
    </row>
    <row r="1033" spans="1:8" hidden="1">
      <c r="A1033" s="72" t="s">
        <v>914</v>
      </c>
      <c r="B1033" s="61"/>
      <c r="C1033" s="61"/>
      <c r="D1033" s="61"/>
      <c r="E1033" s="45" t="str">
        <f t="shared" si="48"/>
        <v/>
      </c>
      <c r="F1033" s="61"/>
      <c r="G1033" s="63" t="str">
        <f t="shared" si="50"/>
        <v/>
      </c>
      <c r="H1033" s="47">
        <f t="shared" si="49"/>
        <v>0</v>
      </c>
    </row>
    <row r="1034" spans="1:8" hidden="1">
      <c r="A1034" s="72" t="s">
        <v>915</v>
      </c>
      <c r="B1034" s="61"/>
      <c r="C1034" s="61"/>
      <c r="D1034" s="61"/>
      <c r="E1034" s="45" t="str">
        <f t="shared" si="48"/>
        <v/>
      </c>
      <c r="F1034" s="61"/>
      <c r="G1034" s="63" t="str">
        <f t="shared" si="50"/>
        <v/>
      </c>
      <c r="H1034" s="47">
        <f t="shared" si="49"/>
        <v>0</v>
      </c>
    </row>
    <row r="1035" spans="1:8" hidden="1">
      <c r="A1035" s="72" t="s">
        <v>168</v>
      </c>
      <c r="B1035" s="61"/>
      <c r="C1035" s="61"/>
      <c r="D1035" s="61"/>
      <c r="E1035" s="45" t="str">
        <f t="shared" si="48"/>
        <v/>
      </c>
      <c r="F1035" s="61"/>
      <c r="G1035" s="63" t="str">
        <f t="shared" si="50"/>
        <v/>
      </c>
      <c r="H1035" s="47">
        <f t="shared" si="49"/>
        <v>0</v>
      </c>
    </row>
    <row r="1036" spans="1:8">
      <c r="A1036" s="72" t="s">
        <v>916</v>
      </c>
      <c r="B1036" s="61"/>
      <c r="C1036" s="61">
        <v>20.810099999999998</v>
      </c>
      <c r="D1036" s="61">
        <v>20.810099999999998</v>
      </c>
      <c r="E1036" s="45">
        <f t="shared" si="48"/>
        <v>100</v>
      </c>
      <c r="F1036" s="61">
        <v>5.2159000000000004</v>
      </c>
      <c r="G1036" s="63">
        <f t="shared" si="50"/>
        <v>298.97429015126818</v>
      </c>
      <c r="H1036" s="47">
        <f t="shared" si="49"/>
        <v>15.594199999999997</v>
      </c>
    </row>
    <row r="1037" spans="1:8">
      <c r="A1037" s="73" t="s">
        <v>917</v>
      </c>
      <c r="B1037" s="59">
        <f>SUM(B1038:B1043)</f>
        <v>0</v>
      </c>
      <c r="C1037" s="59">
        <f>SUM(C1038:C1043)</f>
        <v>5</v>
      </c>
      <c r="D1037" s="59">
        <f>SUM(D1038:D1043)</f>
        <v>5</v>
      </c>
      <c r="E1037" s="38">
        <f t="shared" si="48"/>
        <v>100</v>
      </c>
      <c r="F1037" s="59">
        <f>SUM(F1038:F1043)</f>
        <v>5</v>
      </c>
      <c r="G1037" s="39">
        <f t="shared" si="50"/>
        <v>0</v>
      </c>
      <c r="H1037" s="40">
        <f t="shared" si="49"/>
        <v>0</v>
      </c>
    </row>
    <row r="1038" spans="1:8" hidden="1">
      <c r="A1038" s="72" t="s">
        <v>171</v>
      </c>
      <c r="B1038" s="61"/>
      <c r="C1038" s="61"/>
      <c r="D1038" s="61"/>
      <c r="E1038" s="45" t="str">
        <f t="shared" si="48"/>
        <v/>
      </c>
      <c r="F1038" s="61"/>
      <c r="G1038" s="63" t="str">
        <f t="shared" si="50"/>
        <v/>
      </c>
      <c r="H1038" s="47">
        <f t="shared" si="49"/>
        <v>0</v>
      </c>
    </row>
    <row r="1039" spans="1:8" hidden="1">
      <c r="A1039" s="72" t="s">
        <v>172</v>
      </c>
      <c r="B1039" s="61"/>
      <c r="C1039" s="61"/>
      <c r="D1039" s="61"/>
      <c r="E1039" s="45" t="str">
        <f t="shared" si="48"/>
        <v/>
      </c>
      <c r="F1039" s="61"/>
      <c r="G1039" s="63" t="str">
        <f t="shared" si="50"/>
        <v/>
      </c>
      <c r="H1039" s="47">
        <f t="shared" si="49"/>
        <v>0</v>
      </c>
    </row>
    <row r="1040" spans="1:8" hidden="1">
      <c r="A1040" s="72" t="s">
        <v>173</v>
      </c>
      <c r="B1040" s="61"/>
      <c r="C1040" s="61"/>
      <c r="D1040" s="61"/>
      <c r="E1040" s="45" t="str">
        <f t="shared" si="48"/>
        <v/>
      </c>
      <c r="F1040" s="61"/>
      <c r="G1040" s="63" t="str">
        <f t="shared" si="50"/>
        <v/>
      </c>
      <c r="H1040" s="47">
        <f t="shared" si="49"/>
        <v>0</v>
      </c>
    </row>
    <row r="1041" spans="1:8">
      <c r="A1041" s="72" t="s">
        <v>918</v>
      </c>
      <c r="B1041" s="61"/>
      <c r="C1041" s="61">
        <v>5</v>
      </c>
      <c r="D1041" s="61">
        <v>5</v>
      </c>
      <c r="E1041" s="45">
        <f t="shared" si="48"/>
        <v>100</v>
      </c>
      <c r="F1041" s="61">
        <v>5</v>
      </c>
      <c r="G1041" s="63">
        <f t="shared" si="50"/>
        <v>0</v>
      </c>
      <c r="H1041" s="47">
        <f t="shared" si="49"/>
        <v>0</v>
      </c>
    </row>
    <row r="1042" spans="1:8" hidden="1">
      <c r="A1042" s="72" t="s">
        <v>919</v>
      </c>
      <c r="B1042" s="61"/>
      <c r="C1042" s="61"/>
      <c r="D1042" s="61"/>
      <c r="E1042" s="45" t="str">
        <f t="shared" si="48"/>
        <v/>
      </c>
      <c r="F1042" s="61"/>
      <c r="G1042" s="63" t="str">
        <f t="shared" si="50"/>
        <v/>
      </c>
      <c r="H1042" s="47">
        <f t="shared" si="49"/>
        <v>0</v>
      </c>
    </row>
    <row r="1043" spans="1:8" hidden="1">
      <c r="A1043" s="72" t="s">
        <v>920</v>
      </c>
      <c r="B1043" s="61"/>
      <c r="C1043" s="61"/>
      <c r="D1043" s="61"/>
      <c r="E1043" s="45" t="str">
        <f t="shared" si="48"/>
        <v/>
      </c>
      <c r="F1043" s="61"/>
      <c r="G1043" s="63" t="str">
        <f t="shared" si="50"/>
        <v/>
      </c>
      <c r="H1043" s="47">
        <f t="shared" si="49"/>
        <v>0</v>
      </c>
    </row>
    <row r="1044" spans="1:8">
      <c r="A1044" s="73" t="s">
        <v>921</v>
      </c>
      <c r="B1044" s="59">
        <f>SUM(B1045:B1049)</f>
        <v>0</v>
      </c>
      <c r="C1044" s="59">
        <f>SUM(C1045:C1049)</f>
        <v>0</v>
      </c>
      <c r="D1044" s="59">
        <f>SUM(D1045:D1049)</f>
        <v>0</v>
      </c>
      <c r="E1044" s="38" t="str">
        <f t="shared" si="48"/>
        <v/>
      </c>
      <c r="F1044" s="59">
        <f>SUM(F1045:F1049)</f>
        <v>0</v>
      </c>
      <c r="G1044" s="39" t="str">
        <f t="shared" si="50"/>
        <v/>
      </c>
      <c r="H1044" s="40">
        <f t="shared" si="49"/>
        <v>0</v>
      </c>
    </row>
    <row r="1045" spans="1:8" hidden="1">
      <c r="A1045" s="72" t="s">
        <v>171</v>
      </c>
      <c r="B1045" s="61">
        <v>0</v>
      </c>
      <c r="C1045" s="61">
        <v>0</v>
      </c>
      <c r="D1045" s="61"/>
      <c r="E1045" s="45" t="str">
        <f t="shared" si="48"/>
        <v/>
      </c>
      <c r="F1045" s="61"/>
      <c r="G1045" s="63" t="str">
        <f t="shared" si="50"/>
        <v/>
      </c>
      <c r="H1045" s="47">
        <f t="shared" si="49"/>
        <v>0</v>
      </c>
    </row>
    <row r="1046" spans="1:8" hidden="1">
      <c r="A1046" s="72" t="s">
        <v>172</v>
      </c>
      <c r="B1046" s="61">
        <v>0</v>
      </c>
      <c r="C1046" s="61">
        <v>0</v>
      </c>
      <c r="D1046" s="61"/>
      <c r="E1046" s="45" t="str">
        <f t="shared" si="48"/>
        <v/>
      </c>
      <c r="F1046" s="61"/>
      <c r="G1046" s="63" t="str">
        <f t="shared" si="50"/>
        <v/>
      </c>
      <c r="H1046" s="47">
        <f t="shared" si="49"/>
        <v>0</v>
      </c>
    </row>
    <row r="1047" spans="1:8" hidden="1">
      <c r="A1047" s="72" t="s">
        <v>173</v>
      </c>
      <c r="B1047" s="61">
        <v>0</v>
      </c>
      <c r="C1047" s="61">
        <v>0</v>
      </c>
      <c r="D1047" s="61"/>
      <c r="E1047" s="45" t="str">
        <f t="shared" si="48"/>
        <v/>
      </c>
      <c r="F1047" s="61"/>
      <c r="G1047" s="63" t="str">
        <f t="shared" si="50"/>
        <v/>
      </c>
      <c r="H1047" s="47">
        <f t="shared" si="49"/>
        <v>0</v>
      </c>
    </row>
    <row r="1048" spans="1:8" hidden="1">
      <c r="A1048" s="72" t="s">
        <v>922</v>
      </c>
      <c r="B1048" s="61">
        <v>0</v>
      </c>
      <c r="C1048" s="61">
        <v>0</v>
      </c>
      <c r="D1048" s="61"/>
      <c r="E1048" s="45" t="str">
        <f t="shared" si="48"/>
        <v/>
      </c>
      <c r="F1048" s="61"/>
      <c r="G1048" s="63" t="str">
        <f t="shared" si="50"/>
        <v/>
      </c>
      <c r="H1048" s="47">
        <f t="shared" si="49"/>
        <v>0</v>
      </c>
    </row>
    <row r="1049" spans="1:8" hidden="1">
      <c r="A1049" s="72" t="s">
        <v>923</v>
      </c>
      <c r="B1049" s="61"/>
      <c r="C1049" s="61"/>
      <c r="D1049" s="61"/>
      <c r="E1049" s="45" t="str">
        <f t="shared" si="48"/>
        <v/>
      </c>
      <c r="F1049" s="61"/>
      <c r="G1049" s="63" t="str">
        <f t="shared" si="50"/>
        <v/>
      </c>
      <c r="H1049" s="47">
        <f t="shared" si="49"/>
        <v>0</v>
      </c>
    </row>
    <row r="1050" spans="1:8">
      <c r="A1050" s="73" t="s">
        <v>924</v>
      </c>
      <c r="B1050" s="59">
        <f>SUM(B1051:B1052)</f>
        <v>0</v>
      </c>
      <c r="C1050" s="59">
        <f>SUM(C1051:C1052)</f>
        <v>0</v>
      </c>
      <c r="D1050" s="59">
        <f>SUM(D1051:D1052)</f>
        <v>0</v>
      </c>
      <c r="E1050" s="38" t="str">
        <f t="shared" si="48"/>
        <v/>
      </c>
      <c r="F1050" s="59">
        <f>SUM(F1051:F1052)</f>
        <v>0</v>
      </c>
      <c r="G1050" s="39" t="str">
        <f t="shared" si="50"/>
        <v/>
      </c>
      <c r="H1050" s="40">
        <f t="shared" si="49"/>
        <v>0</v>
      </c>
    </row>
    <row r="1051" spans="1:8" hidden="1">
      <c r="A1051" s="72" t="s">
        <v>925</v>
      </c>
      <c r="B1051" s="61">
        <v>0</v>
      </c>
      <c r="C1051" s="61">
        <v>0</v>
      </c>
      <c r="D1051" s="61"/>
      <c r="E1051" s="45" t="str">
        <f t="shared" si="48"/>
        <v/>
      </c>
      <c r="F1051" s="61"/>
      <c r="G1051" s="63" t="str">
        <f t="shared" si="50"/>
        <v/>
      </c>
      <c r="H1051" s="47">
        <f t="shared" si="49"/>
        <v>0</v>
      </c>
    </row>
    <row r="1052" spans="1:8" hidden="1">
      <c r="A1052" s="72" t="s">
        <v>926</v>
      </c>
      <c r="B1052" s="61"/>
      <c r="C1052" s="61"/>
      <c r="D1052" s="61"/>
      <c r="E1052" s="45" t="str">
        <f t="shared" si="48"/>
        <v/>
      </c>
      <c r="F1052" s="61"/>
      <c r="G1052" s="63" t="str">
        <f t="shared" si="50"/>
        <v/>
      </c>
      <c r="H1052" s="47">
        <f t="shared" si="49"/>
        <v>0</v>
      </c>
    </row>
    <row r="1053" spans="1:8">
      <c r="A1053" s="73" t="s">
        <v>927</v>
      </c>
      <c r="B1053" s="59">
        <f t="shared" ref="B1053:D1054" si="51">B1054</f>
        <v>0</v>
      </c>
      <c r="C1053" s="59">
        <f t="shared" si="51"/>
        <v>0</v>
      </c>
      <c r="D1053" s="59">
        <f t="shared" si="51"/>
        <v>0</v>
      </c>
      <c r="E1053" s="38" t="str">
        <f t="shared" si="48"/>
        <v/>
      </c>
      <c r="F1053" s="59">
        <f>F1054</f>
        <v>0</v>
      </c>
      <c r="G1053" s="39" t="str">
        <f t="shared" si="50"/>
        <v/>
      </c>
      <c r="H1053" s="40">
        <f t="shared" si="49"/>
        <v>0</v>
      </c>
    </row>
    <row r="1054" spans="1:8">
      <c r="A1054" s="73" t="s">
        <v>928</v>
      </c>
      <c r="B1054" s="59">
        <f t="shared" si="51"/>
        <v>0</v>
      </c>
      <c r="C1054" s="59">
        <f t="shared" si="51"/>
        <v>0</v>
      </c>
      <c r="D1054" s="59">
        <f t="shared" si="51"/>
        <v>0</v>
      </c>
      <c r="E1054" s="38" t="str">
        <f t="shared" si="48"/>
        <v/>
      </c>
      <c r="F1054" s="59">
        <f>F1055</f>
        <v>0</v>
      </c>
      <c r="G1054" s="39" t="str">
        <f t="shared" si="50"/>
        <v/>
      </c>
      <c r="H1054" s="40">
        <f t="shared" si="49"/>
        <v>0</v>
      </c>
    </row>
    <row r="1055" spans="1:8" hidden="1">
      <c r="A1055" s="72" t="s">
        <v>929</v>
      </c>
      <c r="B1055" s="61"/>
      <c r="C1055" s="61"/>
      <c r="D1055" s="61"/>
      <c r="E1055" s="45" t="str">
        <f t="shared" si="48"/>
        <v/>
      </c>
      <c r="F1055" s="61"/>
      <c r="G1055" s="63" t="str">
        <f t="shared" si="50"/>
        <v/>
      </c>
      <c r="H1055" s="47">
        <f t="shared" si="49"/>
        <v>0</v>
      </c>
    </row>
    <row r="1056" spans="1:8">
      <c r="A1056" s="73" t="s">
        <v>930</v>
      </c>
      <c r="B1056" s="59">
        <f>SUM(B1057,B1077,B1092)</f>
        <v>0</v>
      </c>
      <c r="C1056" s="59">
        <f>SUM(C1057,C1077,C1092)</f>
        <v>0</v>
      </c>
      <c r="D1056" s="59">
        <f>SUM(D1057,D1077,D1092)</f>
        <v>0</v>
      </c>
      <c r="E1056" s="38" t="str">
        <f t="shared" si="48"/>
        <v/>
      </c>
      <c r="F1056" s="59">
        <f>SUM(F1057,F1077,F1092)</f>
        <v>0</v>
      </c>
      <c r="G1056" s="39" t="str">
        <f t="shared" si="50"/>
        <v/>
      </c>
      <c r="H1056" s="40">
        <f t="shared" si="49"/>
        <v>0</v>
      </c>
    </row>
    <row r="1057" spans="1:8">
      <c r="A1057" s="73" t="s">
        <v>931</v>
      </c>
      <c r="B1057" s="59">
        <f>SUM(B1058:B1076)</f>
        <v>0</v>
      </c>
      <c r="C1057" s="59">
        <f>SUM(C1058:C1076)</f>
        <v>0</v>
      </c>
      <c r="D1057" s="59">
        <f>SUM(D1058:D1076)</f>
        <v>0</v>
      </c>
      <c r="E1057" s="38" t="str">
        <f t="shared" si="48"/>
        <v/>
      </c>
      <c r="F1057" s="59">
        <f>SUM(F1058:F1076)</f>
        <v>0</v>
      </c>
      <c r="G1057" s="39" t="str">
        <f t="shared" si="50"/>
        <v/>
      </c>
      <c r="H1057" s="40">
        <f t="shared" si="49"/>
        <v>0</v>
      </c>
    </row>
    <row r="1058" spans="1:8" hidden="1">
      <c r="A1058" s="72" t="s">
        <v>171</v>
      </c>
      <c r="B1058" s="61"/>
      <c r="C1058" s="61"/>
      <c r="D1058" s="61"/>
      <c r="E1058" s="45" t="str">
        <f t="shared" si="48"/>
        <v/>
      </c>
      <c r="F1058" s="61"/>
      <c r="G1058" s="63" t="str">
        <f t="shared" si="50"/>
        <v/>
      </c>
      <c r="H1058" s="47">
        <f t="shared" si="49"/>
        <v>0</v>
      </c>
    </row>
    <row r="1059" spans="1:8" hidden="1">
      <c r="A1059" s="72" t="s">
        <v>172</v>
      </c>
      <c r="B1059" s="61"/>
      <c r="C1059" s="61"/>
      <c r="D1059" s="61"/>
      <c r="E1059" s="45" t="str">
        <f t="shared" si="48"/>
        <v/>
      </c>
      <c r="F1059" s="61"/>
      <c r="G1059" s="63" t="str">
        <f t="shared" si="50"/>
        <v/>
      </c>
      <c r="H1059" s="47">
        <f t="shared" si="49"/>
        <v>0</v>
      </c>
    </row>
    <row r="1060" spans="1:8" hidden="1">
      <c r="A1060" s="72" t="s">
        <v>173</v>
      </c>
      <c r="B1060" s="61"/>
      <c r="C1060" s="61"/>
      <c r="D1060" s="61"/>
      <c r="E1060" s="45" t="str">
        <f t="shared" si="48"/>
        <v/>
      </c>
      <c r="F1060" s="61"/>
      <c r="G1060" s="63" t="str">
        <f t="shared" si="50"/>
        <v/>
      </c>
      <c r="H1060" s="47">
        <f t="shared" si="49"/>
        <v>0</v>
      </c>
    </row>
    <row r="1061" spans="1:8" hidden="1">
      <c r="A1061" s="72" t="s">
        <v>932</v>
      </c>
      <c r="B1061" s="61"/>
      <c r="C1061" s="61"/>
      <c r="D1061" s="61"/>
      <c r="E1061" s="45" t="str">
        <f t="shared" si="48"/>
        <v/>
      </c>
      <c r="F1061" s="61"/>
      <c r="G1061" s="63" t="str">
        <f t="shared" si="50"/>
        <v/>
      </c>
      <c r="H1061" s="47">
        <f t="shared" si="49"/>
        <v>0</v>
      </c>
    </row>
    <row r="1062" spans="1:8" hidden="1">
      <c r="A1062" s="72" t="s">
        <v>933</v>
      </c>
      <c r="B1062" s="61"/>
      <c r="C1062" s="61"/>
      <c r="D1062" s="61"/>
      <c r="E1062" s="45" t="str">
        <f t="shared" si="48"/>
        <v/>
      </c>
      <c r="F1062" s="61"/>
      <c r="G1062" s="63" t="str">
        <f t="shared" si="50"/>
        <v/>
      </c>
      <c r="H1062" s="47">
        <f t="shared" si="49"/>
        <v>0</v>
      </c>
    </row>
    <row r="1063" spans="1:8" hidden="1">
      <c r="A1063" s="72" t="s">
        <v>934</v>
      </c>
      <c r="B1063" s="61"/>
      <c r="C1063" s="61"/>
      <c r="D1063" s="61"/>
      <c r="E1063" s="45" t="str">
        <f t="shared" si="48"/>
        <v/>
      </c>
      <c r="F1063" s="61"/>
      <c r="G1063" s="63" t="str">
        <f t="shared" si="50"/>
        <v/>
      </c>
      <c r="H1063" s="47">
        <f t="shared" si="49"/>
        <v>0</v>
      </c>
    </row>
    <row r="1064" spans="1:8" hidden="1">
      <c r="A1064" s="72" t="s">
        <v>935</v>
      </c>
      <c r="B1064" s="61"/>
      <c r="C1064" s="61"/>
      <c r="D1064" s="61"/>
      <c r="E1064" s="45" t="str">
        <f t="shared" si="48"/>
        <v/>
      </c>
      <c r="F1064" s="61"/>
      <c r="G1064" s="63" t="str">
        <f t="shared" si="50"/>
        <v/>
      </c>
      <c r="H1064" s="47">
        <f t="shared" si="49"/>
        <v>0</v>
      </c>
    </row>
    <row r="1065" spans="1:8" hidden="1">
      <c r="A1065" s="72" t="s">
        <v>936</v>
      </c>
      <c r="B1065" s="61"/>
      <c r="C1065" s="61"/>
      <c r="D1065" s="61"/>
      <c r="E1065" s="45" t="str">
        <f t="shared" si="48"/>
        <v/>
      </c>
      <c r="F1065" s="61"/>
      <c r="G1065" s="63" t="str">
        <f t="shared" si="50"/>
        <v/>
      </c>
      <c r="H1065" s="47">
        <f t="shared" si="49"/>
        <v>0</v>
      </c>
    </row>
    <row r="1066" spans="1:8" hidden="1">
      <c r="A1066" s="72" t="s">
        <v>937</v>
      </c>
      <c r="B1066" s="61"/>
      <c r="C1066" s="61"/>
      <c r="D1066" s="61"/>
      <c r="E1066" s="45" t="str">
        <f t="shared" si="48"/>
        <v/>
      </c>
      <c r="F1066" s="61"/>
      <c r="G1066" s="63" t="str">
        <f t="shared" si="50"/>
        <v/>
      </c>
      <c r="H1066" s="47">
        <f t="shared" si="49"/>
        <v>0</v>
      </c>
    </row>
    <row r="1067" spans="1:8" hidden="1">
      <c r="A1067" s="72" t="s">
        <v>938</v>
      </c>
      <c r="B1067" s="61"/>
      <c r="C1067" s="61"/>
      <c r="D1067" s="61"/>
      <c r="E1067" s="45" t="str">
        <f t="shared" si="48"/>
        <v/>
      </c>
      <c r="F1067" s="61"/>
      <c r="G1067" s="63" t="str">
        <f t="shared" si="50"/>
        <v/>
      </c>
      <c r="H1067" s="47">
        <f t="shared" si="49"/>
        <v>0</v>
      </c>
    </row>
    <row r="1068" spans="1:8" hidden="1">
      <c r="A1068" s="72" t="s">
        <v>939</v>
      </c>
      <c r="B1068" s="61"/>
      <c r="C1068" s="61"/>
      <c r="D1068" s="61"/>
      <c r="E1068" s="45" t="str">
        <f t="shared" si="48"/>
        <v/>
      </c>
      <c r="F1068" s="61"/>
      <c r="G1068" s="63" t="str">
        <f t="shared" si="50"/>
        <v/>
      </c>
      <c r="H1068" s="47">
        <f t="shared" si="49"/>
        <v>0</v>
      </c>
    </row>
    <row r="1069" spans="1:8" hidden="1">
      <c r="A1069" s="72" t="s">
        <v>940</v>
      </c>
      <c r="B1069" s="61"/>
      <c r="C1069" s="61"/>
      <c r="D1069" s="61"/>
      <c r="E1069" s="45" t="str">
        <f t="shared" si="48"/>
        <v/>
      </c>
      <c r="F1069" s="61"/>
      <c r="G1069" s="63" t="str">
        <f t="shared" si="50"/>
        <v/>
      </c>
      <c r="H1069" s="47">
        <f t="shared" si="49"/>
        <v>0</v>
      </c>
    </row>
    <row r="1070" spans="1:8" hidden="1">
      <c r="A1070" s="72" t="s">
        <v>941</v>
      </c>
      <c r="B1070" s="61"/>
      <c r="C1070" s="61"/>
      <c r="D1070" s="61"/>
      <c r="E1070" s="45" t="str">
        <f t="shared" si="48"/>
        <v/>
      </c>
      <c r="F1070" s="61"/>
      <c r="G1070" s="63" t="str">
        <f t="shared" si="50"/>
        <v/>
      </c>
      <c r="H1070" s="47">
        <f t="shared" si="49"/>
        <v>0</v>
      </c>
    </row>
    <row r="1071" spans="1:8" hidden="1">
      <c r="A1071" s="72" t="s">
        <v>942</v>
      </c>
      <c r="B1071" s="61"/>
      <c r="C1071" s="61"/>
      <c r="D1071" s="61"/>
      <c r="E1071" s="45" t="str">
        <f t="shared" si="48"/>
        <v/>
      </c>
      <c r="F1071" s="61"/>
      <c r="G1071" s="63" t="str">
        <f t="shared" si="50"/>
        <v/>
      </c>
      <c r="H1071" s="47">
        <f t="shared" si="49"/>
        <v>0</v>
      </c>
    </row>
    <row r="1072" spans="1:8" hidden="1">
      <c r="A1072" s="72" t="s">
        <v>943</v>
      </c>
      <c r="B1072" s="61"/>
      <c r="C1072" s="61"/>
      <c r="D1072" s="61"/>
      <c r="E1072" s="45" t="str">
        <f t="shared" si="48"/>
        <v/>
      </c>
      <c r="F1072" s="61"/>
      <c r="G1072" s="63" t="str">
        <f t="shared" si="50"/>
        <v/>
      </c>
      <c r="H1072" s="47">
        <f t="shared" si="49"/>
        <v>0</v>
      </c>
    </row>
    <row r="1073" spans="1:8" hidden="1">
      <c r="A1073" s="72" t="s">
        <v>944</v>
      </c>
      <c r="B1073" s="61"/>
      <c r="C1073" s="61"/>
      <c r="D1073" s="61"/>
      <c r="E1073" s="45" t="str">
        <f t="shared" si="48"/>
        <v/>
      </c>
      <c r="F1073" s="61"/>
      <c r="G1073" s="63" t="str">
        <f t="shared" si="50"/>
        <v/>
      </c>
      <c r="H1073" s="47">
        <f t="shared" si="49"/>
        <v>0</v>
      </c>
    </row>
    <row r="1074" spans="1:8" hidden="1">
      <c r="A1074" s="72" t="s">
        <v>945</v>
      </c>
      <c r="B1074" s="61"/>
      <c r="C1074" s="61"/>
      <c r="D1074" s="61"/>
      <c r="E1074" s="45" t="str">
        <f t="shared" si="48"/>
        <v/>
      </c>
      <c r="F1074" s="61"/>
      <c r="G1074" s="63" t="str">
        <f t="shared" si="50"/>
        <v/>
      </c>
      <c r="H1074" s="47">
        <f t="shared" si="49"/>
        <v>0</v>
      </c>
    </row>
    <row r="1075" spans="1:8" hidden="1">
      <c r="A1075" s="72" t="s">
        <v>168</v>
      </c>
      <c r="B1075" s="61"/>
      <c r="C1075" s="61"/>
      <c r="D1075" s="61"/>
      <c r="E1075" s="45" t="str">
        <f t="shared" si="48"/>
        <v/>
      </c>
      <c r="F1075" s="61"/>
      <c r="G1075" s="63" t="str">
        <f t="shared" si="50"/>
        <v/>
      </c>
      <c r="H1075" s="47">
        <f t="shared" si="49"/>
        <v>0</v>
      </c>
    </row>
    <row r="1076" spans="1:8" hidden="1">
      <c r="A1076" s="72" t="s">
        <v>946</v>
      </c>
      <c r="B1076" s="61"/>
      <c r="C1076" s="61"/>
      <c r="D1076" s="61"/>
      <c r="E1076" s="45" t="str">
        <f t="shared" si="48"/>
        <v/>
      </c>
      <c r="F1076" s="61"/>
      <c r="G1076" s="63" t="str">
        <f t="shared" si="50"/>
        <v/>
      </c>
      <c r="H1076" s="47">
        <f t="shared" si="49"/>
        <v>0</v>
      </c>
    </row>
    <row r="1077" spans="1:8">
      <c r="A1077" s="73" t="s">
        <v>947</v>
      </c>
      <c r="B1077" s="59">
        <f>SUM(B1078:B1091)</f>
        <v>0</v>
      </c>
      <c r="C1077" s="59">
        <f>SUM(C1078:C1091)</f>
        <v>0</v>
      </c>
      <c r="D1077" s="59">
        <f>SUM(D1078:D1091)</f>
        <v>0</v>
      </c>
      <c r="E1077" s="38" t="str">
        <f t="shared" si="48"/>
        <v/>
      </c>
      <c r="F1077" s="59">
        <f>SUM(F1078:F1091)</f>
        <v>0</v>
      </c>
      <c r="G1077" s="39" t="str">
        <f t="shared" si="50"/>
        <v/>
      </c>
      <c r="H1077" s="40">
        <f t="shared" si="49"/>
        <v>0</v>
      </c>
    </row>
    <row r="1078" spans="1:8" hidden="1">
      <c r="A1078" s="72" t="s">
        <v>171</v>
      </c>
      <c r="B1078" s="61">
        <v>0</v>
      </c>
      <c r="C1078" s="61">
        <v>0</v>
      </c>
      <c r="D1078" s="61">
        <v>0</v>
      </c>
      <c r="E1078" s="45" t="str">
        <f t="shared" si="48"/>
        <v/>
      </c>
      <c r="F1078" s="61"/>
      <c r="G1078" s="63" t="str">
        <f t="shared" si="50"/>
        <v/>
      </c>
      <c r="H1078" s="47">
        <f t="shared" si="49"/>
        <v>0</v>
      </c>
    </row>
    <row r="1079" spans="1:8" hidden="1">
      <c r="A1079" s="72" t="s">
        <v>172</v>
      </c>
      <c r="B1079" s="61">
        <v>0</v>
      </c>
      <c r="C1079" s="61">
        <v>0</v>
      </c>
      <c r="D1079" s="61">
        <v>0</v>
      </c>
      <c r="E1079" s="45" t="str">
        <f t="shared" si="48"/>
        <v/>
      </c>
      <c r="F1079" s="61"/>
      <c r="G1079" s="63" t="str">
        <f t="shared" si="50"/>
        <v/>
      </c>
      <c r="H1079" s="47">
        <f t="shared" si="49"/>
        <v>0</v>
      </c>
    </row>
    <row r="1080" spans="1:8" hidden="1">
      <c r="A1080" s="72" t="s">
        <v>173</v>
      </c>
      <c r="B1080" s="61">
        <v>0</v>
      </c>
      <c r="C1080" s="61">
        <v>0</v>
      </c>
      <c r="D1080" s="61">
        <v>0</v>
      </c>
      <c r="E1080" s="45" t="str">
        <f t="shared" si="48"/>
        <v/>
      </c>
      <c r="F1080" s="61"/>
      <c r="G1080" s="63" t="str">
        <f t="shared" si="50"/>
        <v/>
      </c>
      <c r="H1080" s="47">
        <f t="shared" si="49"/>
        <v>0</v>
      </c>
    </row>
    <row r="1081" spans="1:8" hidden="1">
      <c r="A1081" s="72" t="s">
        <v>948</v>
      </c>
      <c r="B1081" s="61"/>
      <c r="C1081" s="61"/>
      <c r="D1081" s="61"/>
      <c r="E1081" s="45" t="str">
        <f t="shared" si="48"/>
        <v/>
      </c>
      <c r="F1081" s="61"/>
      <c r="G1081" s="63" t="str">
        <f t="shared" si="50"/>
        <v/>
      </c>
      <c r="H1081" s="47">
        <f t="shared" si="49"/>
        <v>0</v>
      </c>
    </row>
    <row r="1082" spans="1:8" hidden="1">
      <c r="A1082" s="72" t="s">
        <v>949</v>
      </c>
      <c r="B1082" s="61"/>
      <c r="C1082" s="61"/>
      <c r="D1082" s="61"/>
      <c r="E1082" s="45" t="str">
        <f t="shared" si="48"/>
        <v/>
      </c>
      <c r="F1082" s="61"/>
      <c r="G1082" s="63" t="str">
        <f t="shared" si="50"/>
        <v/>
      </c>
      <c r="H1082" s="47">
        <f t="shared" si="49"/>
        <v>0</v>
      </c>
    </row>
    <row r="1083" spans="1:8" hidden="1">
      <c r="A1083" s="72" t="s">
        <v>950</v>
      </c>
      <c r="B1083" s="61"/>
      <c r="C1083" s="61"/>
      <c r="D1083" s="61"/>
      <c r="E1083" s="45" t="str">
        <f t="shared" si="48"/>
        <v/>
      </c>
      <c r="F1083" s="61"/>
      <c r="G1083" s="63" t="str">
        <f t="shared" si="50"/>
        <v/>
      </c>
      <c r="H1083" s="47">
        <f t="shared" si="49"/>
        <v>0</v>
      </c>
    </row>
    <row r="1084" spans="1:8" hidden="1">
      <c r="A1084" s="72" t="s">
        <v>951</v>
      </c>
      <c r="B1084" s="61"/>
      <c r="C1084" s="61"/>
      <c r="D1084" s="61"/>
      <c r="E1084" s="45" t="str">
        <f t="shared" si="48"/>
        <v/>
      </c>
      <c r="F1084" s="61"/>
      <c r="G1084" s="63" t="str">
        <f t="shared" si="50"/>
        <v/>
      </c>
      <c r="H1084" s="47">
        <f t="shared" si="49"/>
        <v>0</v>
      </c>
    </row>
    <row r="1085" spans="1:8" hidden="1">
      <c r="A1085" s="72" t="s">
        <v>952</v>
      </c>
      <c r="B1085" s="61"/>
      <c r="C1085" s="61"/>
      <c r="D1085" s="61"/>
      <c r="E1085" s="45" t="str">
        <f t="shared" si="48"/>
        <v/>
      </c>
      <c r="F1085" s="61"/>
      <c r="G1085" s="63" t="str">
        <f t="shared" si="50"/>
        <v/>
      </c>
      <c r="H1085" s="47">
        <f t="shared" si="49"/>
        <v>0</v>
      </c>
    </row>
    <row r="1086" spans="1:8" hidden="1">
      <c r="A1086" s="72" t="s">
        <v>953</v>
      </c>
      <c r="B1086" s="61"/>
      <c r="C1086" s="61"/>
      <c r="D1086" s="61"/>
      <c r="E1086" s="45" t="str">
        <f t="shared" si="48"/>
        <v/>
      </c>
      <c r="F1086" s="61"/>
      <c r="G1086" s="63" t="str">
        <f t="shared" si="50"/>
        <v/>
      </c>
      <c r="H1086" s="47">
        <f t="shared" si="49"/>
        <v>0</v>
      </c>
    </row>
    <row r="1087" spans="1:8" hidden="1">
      <c r="A1087" s="72" t="s">
        <v>954</v>
      </c>
      <c r="B1087" s="61"/>
      <c r="C1087" s="61"/>
      <c r="D1087" s="61"/>
      <c r="E1087" s="45" t="str">
        <f t="shared" si="48"/>
        <v/>
      </c>
      <c r="F1087" s="61"/>
      <c r="G1087" s="63" t="str">
        <f t="shared" si="50"/>
        <v/>
      </c>
      <c r="H1087" s="47">
        <f t="shared" si="49"/>
        <v>0</v>
      </c>
    </row>
    <row r="1088" spans="1:8" hidden="1">
      <c r="A1088" s="72" t="s">
        <v>955</v>
      </c>
      <c r="B1088" s="61">
        <v>0</v>
      </c>
      <c r="C1088" s="61">
        <v>0</v>
      </c>
      <c r="D1088" s="61">
        <v>0</v>
      </c>
      <c r="E1088" s="45" t="str">
        <f t="shared" si="48"/>
        <v/>
      </c>
      <c r="F1088" s="61"/>
      <c r="G1088" s="63" t="str">
        <f t="shared" si="50"/>
        <v/>
      </c>
      <c r="H1088" s="47">
        <f t="shared" si="49"/>
        <v>0</v>
      </c>
    </row>
    <row r="1089" spans="1:8" hidden="1">
      <c r="A1089" s="72" t="s">
        <v>956</v>
      </c>
      <c r="B1089" s="61">
        <v>0</v>
      </c>
      <c r="C1089" s="61">
        <v>0</v>
      </c>
      <c r="D1089" s="61">
        <v>0</v>
      </c>
      <c r="E1089" s="45" t="str">
        <f t="shared" si="48"/>
        <v/>
      </c>
      <c r="F1089" s="61"/>
      <c r="G1089" s="63" t="str">
        <f t="shared" si="50"/>
        <v/>
      </c>
      <c r="H1089" s="47">
        <f t="shared" si="49"/>
        <v>0</v>
      </c>
    </row>
    <row r="1090" spans="1:8" hidden="1">
      <c r="A1090" s="72" t="s">
        <v>957</v>
      </c>
      <c r="B1090" s="61">
        <v>0</v>
      </c>
      <c r="C1090" s="61">
        <v>0</v>
      </c>
      <c r="D1090" s="61">
        <v>0</v>
      </c>
      <c r="E1090" s="45" t="str">
        <f t="shared" si="48"/>
        <v/>
      </c>
      <c r="F1090" s="61"/>
      <c r="G1090" s="63" t="str">
        <f t="shared" si="50"/>
        <v/>
      </c>
      <c r="H1090" s="47">
        <f t="shared" si="49"/>
        <v>0</v>
      </c>
    </row>
    <row r="1091" spans="1:8" hidden="1">
      <c r="A1091" s="72" t="s">
        <v>958</v>
      </c>
      <c r="B1091" s="61">
        <v>0</v>
      </c>
      <c r="C1091" s="61">
        <v>0</v>
      </c>
      <c r="D1091" s="61">
        <v>0</v>
      </c>
      <c r="E1091" s="45" t="str">
        <f t="shared" si="48"/>
        <v/>
      </c>
      <c r="F1091" s="61"/>
      <c r="G1091" s="63" t="str">
        <f t="shared" si="50"/>
        <v/>
      </c>
      <c r="H1091" s="47">
        <f t="shared" si="49"/>
        <v>0</v>
      </c>
    </row>
    <row r="1092" spans="1:8" hidden="1">
      <c r="A1092" s="73" t="s">
        <v>959</v>
      </c>
      <c r="B1092" s="59">
        <f>B1093</f>
        <v>0</v>
      </c>
      <c r="C1092" s="59">
        <f>C1093</f>
        <v>0</v>
      </c>
      <c r="D1092" s="59">
        <f>D1093</f>
        <v>0</v>
      </c>
      <c r="E1092" s="45" t="str">
        <f t="shared" si="48"/>
        <v/>
      </c>
      <c r="F1092" s="61">
        <f>F1093</f>
        <v>0</v>
      </c>
      <c r="G1092" s="63" t="str">
        <f t="shared" si="50"/>
        <v/>
      </c>
      <c r="H1092" s="47">
        <f t="shared" si="49"/>
        <v>0</v>
      </c>
    </row>
    <row r="1093" spans="1:8" hidden="1">
      <c r="A1093" s="72" t="s">
        <v>960</v>
      </c>
      <c r="B1093" s="61"/>
      <c r="C1093" s="61"/>
      <c r="D1093" s="61"/>
      <c r="E1093" s="45" t="str">
        <f t="shared" si="48"/>
        <v/>
      </c>
      <c r="F1093" s="61"/>
      <c r="G1093" s="63" t="str">
        <f t="shared" si="50"/>
        <v/>
      </c>
      <c r="H1093" s="47">
        <f t="shared" si="49"/>
        <v>0</v>
      </c>
    </row>
    <row r="1094" spans="1:8">
      <c r="A1094" s="73" t="s">
        <v>961</v>
      </c>
      <c r="B1094" s="59">
        <f>SUM(B1095,B1104,B1108)</f>
        <v>139.48599999999999</v>
      </c>
      <c r="C1094" s="59">
        <f>SUM(C1095,C1104,C1108)</f>
        <v>138</v>
      </c>
      <c r="D1094" s="59">
        <f>SUM(D1095,D1104,D1108)</f>
        <v>137.8366</v>
      </c>
      <c r="E1094" s="38">
        <f t="shared" ref="E1094:E1147" si="52">IFERROR(D1094/C1094*100,"")</f>
        <v>99.881594202898555</v>
      </c>
      <c r="F1094" s="59">
        <f>SUM(F1095,F1104,F1108)</f>
        <v>122.3172</v>
      </c>
      <c r="G1094" s="39">
        <f t="shared" si="50"/>
        <v>12.687831310723272</v>
      </c>
      <c r="H1094" s="40">
        <f t="shared" ref="H1094:H1159" si="53">D1094-F1094</f>
        <v>15.519400000000005</v>
      </c>
    </row>
    <row r="1095" spans="1:8">
      <c r="A1095" s="73" t="s">
        <v>962</v>
      </c>
      <c r="B1095" s="59">
        <f>SUM(B1096:B1103)</f>
        <v>0</v>
      </c>
      <c r="C1095" s="59">
        <f>SUM(C1096:C1103)</f>
        <v>0</v>
      </c>
      <c r="D1095" s="59">
        <f>SUM(D1096:D1103)</f>
        <v>0</v>
      </c>
      <c r="E1095" s="38" t="str">
        <f t="shared" si="52"/>
        <v/>
      </c>
      <c r="F1095" s="59">
        <f>SUM(F1096:F1103)</f>
        <v>0</v>
      </c>
      <c r="G1095" s="39" t="str">
        <f t="shared" ref="G1095:G1161" si="54">IFERROR(H1095/F1095*100,"")</f>
        <v/>
      </c>
      <c r="H1095" s="40">
        <f t="shared" si="53"/>
        <v>0</v>
      </c>
    </row>
    <row r="1096" spans="1:8" hidden="1">
      <c r="A1096" s="72" t="s">
        <v>963</v>
      </c>
      <c r="B1096" s="61">
        <v>0</v>
      </c>
      <c r="C1096" s="61">
        <v>0</v>
      </c>
      <c r="D1096" s="61">
        <v>0</v>
      </c>
      <c r="E1096" s="45" t="str">
        <f t="shared" si="52"/>
        <v/>
      </c>
      <c r="F1096" s="61"/>
      <c r="G1096" s="63" t="str">
        <f t="shared" si="54"/>
        <v/>
      </c>
      <c r="H1096" s="47">
        <f t="shared" si="53"/>
        <v>0</v>
      </c>
    </row>
    <row r="1097" spans="1:8" hidden="1">
      <c r="A1097" s="72" t="s">
        <v>964</v>
      </c>
      <c r="B1097" s="61">
        <v>0</v>
      </c>
      <c r="C1097" s="61">
        <v>0</v>
      </c>
      <c r="D1097" s="61">
        <v>0</v>
      </c>
      <c r="E1097" s="45" t="str">
        <f t="shared" si="52"/>
        <v/>
      </c>
      <c r="F1097" s="61"/>
      <c r="G1097" s="63" t="str">
        <f t="shared" si="54"/>
        <v/>
      </c>
      <c r="H1097" s="47">
        <f t="shared" si="53"/>
        <v>0</v>
      </c>
    </row>
    <row r="1098" spans="1:8" hidden="1">
      <c r="A1098" s="72" t="s">
        <v>965</v>
      </c>
      <c r="B1098" s="61"/>
      <c r="C1098" s="61"/>
      <c r="D1098" s="61"/>
      <c r="E1098" s="45" t="str">
        <f t="shared" si="52"/>
        <v/>
      </c>
      <c r="F1098" s="61"/>
      <c r="G1098" s="63" t="str">
        <f t="shared" si="54"/>
        <v/>
      </c>
      <c r="H1098" s="47">
        <f t="shared" si="53"/>
        <v>0</v>
      </c>
    </row>
    <row r="1099" spans="1:8" hidden="1">
      <c r="A1099" s="72" t="s">
        <v>966</v>
      </c>
      <c r="B1099" s="61"/>
      <c r="C1099" s="61"/>
      <c r="D1099" s="61"/>
      <c r="E1099" s="45" t="str">
        <f t="shared" si="52"/>
        <v/>
      </c>
      <c r="F1099" s="61"/>
      <c r="G1099" s="63" t="str">
        <f t="shared" si="54"/>
        <v/>
      </c>
      <c r="H1099" s="47">
        <f t="shared" si="53"/>
        <v>0</v>
      </c>
    </row>
    <row r="1100" spans="1:8" hidden="1">
      <c r="A1100" s="72" t="s">
        <v>967</v>
      </c>
      <c r="B1100" s="61"/>
      <c r="C1100" s="61"/>
      <c r="D1100" s="61"/>
      <c r="E1100" s="45" t="str">
        <f t="shared" si="52"/>
        <v/>
      </c>
      <c r="F1100" s="61"/>
      <c r="G1100" s="63" t="str">
        <f t="shared" si="54"/>
        <v/>
      </c>
      <c r="H1100" s="47">
        <f t="shared" si="53"/>
        <v>0</v>
      </c>
    </row>
    <row r="1101" spans="1:8" hidden="1">
      <c r="A1101" s="72" t="s">
        <v>968</v>
      </c>
      <c r="B1101" s="61"/>
      <c r="C1101" s="61"/>
      <c r="D1101" s="61"/>
      <c r="E1101" s="45" t="str">
        <f t="shared" si="52"/>
        <v/>
      </c>
      <c r="F1101" s="61"/>
      <c r="G1101" s="63" t="str">
        <f t="shared" si="54"/>
        <v/>
      </c>
      <c r="H1101" s="47">
        <f t="shared" si="53"/>
        <v>0</v>
      </c>
    </row>
    <row r="1102" spans="1:8" hidden="1">
      <c r="A1102" s="72" t="s">
        <v>969</v>
      </c>
      <c r="B1102" s="61">
        <v>0</v>
      </c>
      <c r="C1102" s="61">
        <v>0</v>
      </c>
      <c r="D1102" s="61">
        <v>0</v>
      </c>
      <c r="E1102" s="45" t="str">
        <f t="shared" si="52"/>
        <v/>
      </c>
      <c r="F1102" s="61"/>
      <c r="G1102" s="63" t="str">
        <f t="shared" si="54"/>
        <v/>
      </c>
      <c r="H1102" s="47">
        <f t="shared" si="53"/>
        <v>0</v>
      </c>
    </row>
    <row r="1103" spans="1:8" hidden="1">
      <c r="A1103" s="72" t="s">
        <v>970</v>
      </c>
      <c r="B1103" s="61">
        <v>0</v>
      </c>
      <c r="C1103" s="61">
        <v>0</v>
      </c>
      <c r="D1103" s="61">
        <v>0</v>
      </c>
      <c r="E1103" s="45" t="str">
        <f t="shared" si="52"/>
        <v/>
      </c>
      <c r="F1103" s="61"/>
      <c r="G1103" s="63" t="str">
        <f t="shared" si="54"/>
        <v/>
      </c>
      <c r="H1103" s="47">
        <f t="shared" si="53"/>
        <v>0</v>
      </c>
    </row>
    <row r="1104" spans="1:8">
      <c r="A1104" s="73" t="s">
        <v>971</v>
      </c>
      <c r="B1104" s="59">
        <f>SUM(B1105:B1107)</f>
        <v>139.48599999999999</v>
      </c>
      <c r="C1104" s="59">
        <f>SUM(C1105:C1107)</f>
        <v>138</v>
      </c>
      <c r="D1104" s="59">
        <f>SUM(D1105:D1107)</f>
        <v>137.8366</v>
      </c>
      <c r="E1104" s="38">
        <f t="shared" si="52"/>
        <v>99.881594202898555</v>
      </c>
      <c r="F1104" s="59">
        <f>SUM(F1105:F1107)</f>
        <v>122.3172</v>
      </c>
      <c r="G1104" s="39">
        <f t="shared" si="54"/>
        <v>12.687831310723272</v>
      </c>
      <c r="H1104" s="40">
        <f t="shared" si="53"/>
        <v>15.519400000000005</v>
      </c>
    </row>
    <row r="1105" spans="1:8">
      <c r="A1105" s="72" t="s">
        <v>972</v>
      </c>
      <c r="B1105" s="61">
        <v>139.48599999999999</v>
      </c>
      <c r="C1105" s="61">
        <v>138</v>
      </c>
      <c r="D1105" s="61">
        <v>137.8366</v>
      </c>
      <c r="E1105" s="45">
        <f t="shared" si="52"/>
        <v>99.881594202898555</v>
      </c>
      <c r="F1105" s="61">
        <v>122.3172</v>
      </c>
      <c r="G1105" s="63">
        <f t="shared" si="54"/>
        <v>12.687831310723272</v>
      </c>
      <c r="H1105" s="47">
        <f t="shared" si="53"/>
        <v>15.519400000000005</v>
      </c>
    </row>
    <row r="1106" spans="1:8" hidden="1">
      <c r="A1106" s="72" t="s">
        <v>973</v>
      </c>
      <c r="B1106" s="61">
        <v>0</v>
      </c>
      <c r="C1106" s="61">
        <v>0</v>
      </c>
      <c r="D1106" s="61"/>
      <c r="E1106" s="45" t="str">
        <f t="shared" si="52"/>
        <v/>
      </c>
      <c r="F1106" s="61"/>
      <c r="G1106" s="63" t="str">
        <f t="shared" si="54"/>
        <v/>
      </c>
      <c r="H1106" s="47">
        <f t="shared" si="53"/>
        <v>0</v>
      </c>
    </row>
    <row r="1107" spans="1:8" hidden="1">
      <c r="A1107" s="72" t="s">
        <v>974</v>
      </c>
      <c r="B1107" s="61">
        <v>0</v>
      </c>
      <c r="C1107" s="61">
        <v>0</v>
      </c>
      <c r="D1107" s="61"/>
      <c r="E1107" s="45" t="str">
        <f t="shared" si="52"/>
        <v/>
      </c>
      <c r="F1107" s="61"/>
      <c r="G1107" s="63" t="str">
        <f t="shared" si="54"/>
        <v/>
      </c>
      <c r="H1107" s="47">
        <f t="shared" si="53"/>
        <v>0</v>
      </c>
    </row>
    <row r="1108" spans="1:8">
      <c r="A1108" s="73" t="s">
        <v>975</v>
      </c>
      <c r="B1108" s="59">
        <f>SUM(B1109:B1111)</f>
        <v>0</v>
      </c>
      <c r="C1108" s="59">
        <f>SUM(C1109:C1111)</f>
        <v>0</v>
      </c>
      <c r="D1108" s="59">
        <f>SUM(D1109:D1111)</f>
        <v>0</v>
      </c>
      <c r="E1108" s="38" t="str">
        <f t="shared" si="52"/>
        <v/>
      </c>
      <c r="F1108" s="59">
        <f>SUM(F1109:F1111)</f>
        <v>0</v>
      </c>
      <c r="G1108" s="39" t="str">
        <f t="shared" si="54"/>
        <v/>
      </c>
      <c r="H1108" s="40">
        <f t="shared" si="53"/>
        <v>0</v>
      </c>
    </row>
    <row r="1109" spans="1:8" hidden="1">
      <c r="A1109" s="72" t="s">
        <v>976</v>
      </c>
      <c r="B1109" s="61">
        <v>0</v>
      </c>
      <c r="C1109" s="61">
        <v>0</v>
      </c>
      <c r="D1109" s="61"/>
      <c r="E1109" s="45" t="str">
        <f t="shared" si="52"/>
        <v/>
      </c>
      <c r="F1109" s="61"/>
      <c r="G1109" s="63" t="str">
        <f t="shared" si="54"/>
        <v/>
      </c>
      <c r="H1109" s="47">
        <f t="shared" si="53"/>
        <v>0</v>
      </c>
    </row>
    <row r="1110" spans="1:8" hidden="1">
      <c r="A1110" s="72" t="s">
        <v>977</v>
      </c>
      <c r="B1110" s="61"/>
      <c r="C1110" s="61"/>
      <c r="D1110" s="61"/>
      <c r="E1110" s="45" t="str">
        <f t="shared" si="52"/>
        <v/>
      </c>
      <c r="F1110" s="61"/>
      <c r="G1110" s="63" t="str">
        <f t="shared" si="54"/>
        <v/>
      </c>
      <c r="H1110" s="47">
        <f t="shared" si="53"/>
        <v>0</v>
      </c>
    </row>
    <row r="1111" spans="1:8" hidden="1">
      <c r="A1111" s="72" t="s">
        <v>978</v>
      </c>
      <c r="B1111" s="61"/>
      <c r="C1111" s="61"/>
      <c r="D1111" s="61"/>
      <c r="E1111" s="45" t="str">
        <f t="shared" si="52"/>
        <v/>
      </c>
      <c r="F1111" s="61"/>
      <c r="G1111" s="63" t="str">
        <f t="shared" si="54"/>
        <v/>
      </c>
      <c r="H1111" s="47">
        <f t="shared" si="53"/>
        <v>0</v>
      </c>
    </row>
    <row r="1112" spans="1:8">
      <c r="A1112" s="73" t="s">
        <v>979</v>
      </c>
      <c r="B1112" s="59">
        <f>SUM(B1113,B1128,B1142)</f>
        <v>0</v>
      </c>
      <c r="C1112" s="59">
        <f>SUM(C1113,C1128,C1142)</f>
        <v>0</v>
      </c>
      <c r="D1112" s="59">
        <f>SUM(D1113,D1128,D1142,D1148)</f>
        <v>0</v>
      </c>
      <c r="E1112" s="38" t="str">
        <f t="shared" si="52"/>
        <v/>
      </c>
      <c r="F1112" s="59">
        <f>SUM(F1113,F1128,F1142)</f>
        <v>0</v>
      </c>
      <c r="G1112" s="39" t="str">
        <f t="shared" si="54"/>
        <v/>
      </c>
      <c r="H1112" s="40">
        <f t="shared" si="53"/>
        <v>0</v>
      </c>
    </row>
    <row r="1113" spans="1:8">
      <c r="A1113" s="73" t="s">
        <v>980</v>
      </c>
      <c r="B1113" s="59">
        <f>SUM(B1114:B1127)</f>
        <v>0</v>
      </c>
      <c r="C1113" s="59">
        <f>SUM(C1114:C1127)</f>
        <v>0</v>
      </c>
      <c r="D1113" s="59">
        <f>SUM(D1114:D1127)</f>
        <v>0</v>
      </c>
      <c r="E1113" s="38" t="str">
        <f t="shared" si="52"/>
        <v/>
      </c>
      <c r="F1113" s="59">
        <f>SUM(F1114:F1127)</f>
        <v>0</v>
      </c>
      <c r="G1113" s="39" t="str">
        <f t="shared" si="54"/>
        <v/>
      </c>
      <c r="H1113" s="40">
        <f t="shared" si="53"/>
        <v>0</v>
      </c>
    </row>
    <row r="1114" spans="1:8" hidden="1">
      <c r="A1114" s="72" t="s">
        <v>171</v>
      </c>
      <c r="B1114" s="61"/>
      <c r="C1114" s="61"/>
      <c r="D1114" s="61"/>
      <c r="E1114" s="45" t="str">
        <f t="shared" si="52"/>
        <v/>
      </c>
      <c r="F1114" s="61"/>
      <c r="G1114" s="63" t="str">
        <f t="shared" si="54"/>
        <v/>
      </c>
      <c r="H1114" s="47">
        <f t="shared" si="53"/>
        <v>0</v>
      </c>
    </row>
    <row r="1115" spans="1:8" hidden="1">
      <c r="A1115" s="72" t="s">
        <v>172</v>
      </c>
      <c r="B1115" s="61"/>
      <c r="C1115" s="61"/>
      <c r="D1115" s="61"/>
      <c r="E1115" s="45" t="str">
        <f t="shared" si="52"/>
        <v/>
      </c>
      <c r="F1115" s="61"/>
      <c r="G1115" s="63" t="str">
        <f t="shared" si="54"/>
        <v/>
      </c>
      <c r="H1115" s="47">
        <f t="shared" si="53"/>
        <v>0</v>
      </c>
    </row>
    <row r="1116" spans="1:8" hidden="1">
      <c r="A1116" s="72" t="s">
        <v>173</v>
      </c>
      <c r="B1116" s="61"/>
      <c r="C1116" s="61"/>
      <c r="D1116" s="61"/>
      <c r="E1116" s="45" t="str">
        <f t="shared" si="52"/>
        <v/>
      </c>
      <c r="F1116" s="61"/>
      <c r="G1116" s="63" t="str">
        <f t="shared" si="54"/>
        <v/>
      </c>
      <c r="H1116" s="47">
        <f t="shared" si="53"/>
        <v>0</v>
      </c>
    </row>
    <row r="1117" spans="1:8" hidden="1">
      <c r="A1117" s="72" t="s">
        <v>981</v>
      </c>
      <c r="B1117" s="61"/>
      <c r="C1117" s="61"/>
      <c r="D1117" s="61"/>
      <c r="E1117" s="45" t="str">
        <f t="shared" si="52"/>
        <v/>
      </c>
      <c r="F1117" s="61"/>
      <c r="G1117" s="63" t="str">
        <f t="shared" si="54"/>
        <v/>
      </c>
      <c r="H1117" s="47">
        <f t="shared" si="53"/>
        <v>0</v>
      </c>
    </row>
    <row r="1118" spans="1:8" hidden="1">
      <c r="A1118" s="72" t="s">
        <v>982</v>
      </c>
      <c r="B1118" s="61"/>
      <c r="C1118" s="61"/>
      <c r="D1118" s="61"/>
      <c r="E1118" s="45" t="str">
        <f t="shared" si="52"/>
        <v/>
      </c>
      <c r="F1118" s="61"/>
      <c r="G1118" s="63" t="str">
        <f t="shared" si="54"/>
        <v/>
      </c>
      <c r="H1118" s="47">
        <f t="shared" si="53"/>
        <v>0</v>
      </c>
    </row>
    <row r="1119" spans="1:8" hidden="1">
      <c r="A1119" s="72" t="s">
        <v>983</v>
      </c>
      <c r="B1119" s="61"/>
      <c r="C1119" s="61"/>
      <c r="D1119" s="61"/>
      <c r="E1119" s="45" t="str">
        <f t="shared" si="52"/>
        <v/>
      </c>
      <c r="F1119" s="61"/>
      <c r="G1119" s="63" t="str">
        <f t="shared" si="54"/>
        <v/>
      </c>
      <c r="H1119" s="47">
        <f t="shared" si="53"/>
        <v>0</v>
      </c>
    </row>
    <row r="1120" spans="1:8" hidden="1">
      <c r="A1120" s="72" t="s">
        <v>984</v>
      </c>
      <c r="B1120" s="61"/>
      <c r="C1120" s="61"/>
      <c r="D1120" s="61"/>
      <c r="E1120" s="45" t="str">
        <f t="shared" si="52"/>
        <v/>
      </c>
      <c r="F1120" s="61"/>
      <c r="G1120" s="63" t="str">
        <f t="shared" si="54"/>
        <v/>
      </c>
      <c r="H1120" s="47">
        <f t="shared" si="53"/>
        <v>0</v>
      </c>
    </row>
    <row r="1121" spans="1:8" hidden="1">
      <c r="A1121" s="72" t="s">
        <v>985</v>
      </c>
      <c r="B1121" s="61"/>
      <c r="C1121" s="61"/>
      <c r="D1121" s="61"/>
      <c r="E1121" s="45" t="str">
        <f t="shared" si="52"/>
        <v/>
      </c>
      <c r="F1121" s="61"/>
      <c r="G1121" s="63" t="str">
        <f t="shared" si="54"/>
        <v/>
      </c>
      <c r="H1121" s="47">
        <f t="shared" si="53"/>
        <v>0</v>
      </c>
    </row>
    <row r="1122" spans="1:8" hidden="1">
      <c r="A1122" s="72" t="s">
        <v>986</v>
      </c>
      <c r="B1122" s="61"/>
      <c r="C1122" s="61"/>
      <c r="D1122" s="61"/>
      <c r="E1122" s="45" t="str">
        <f t="shared" si="52"/>
        <v/>
      </c>
      <c r="F1122" s="61"/>
      <c r="G1122" s="63" t="str">
        <f t="shared" si="54"/>
        <v/>
      </c>
      <c r="H1122" s="47">
        <f t="shared" si="53"/>
        <v>0</v>
      </c>
    </row>
    <row r="1123" spans="1:8" hidden="1">
      <c r="A1123" s="72" t="s">
        <v>987</v>
      </c>
      <c r="B1123" s="61"/>
      <c r="C1123" s="61"/>
      <c r="D1123" s="61"/>
      <c r="E1123" s="45" t="str">
        <f t="shared" si="52"/>
        <v/>
      </c>
      <c r="F1123" s="61"/>
      <c r="G1123" s="63" t="str">
        <f t="shared" si="54"/>
        <v/>
      </c>
      <c r="H1123" s="47">
        <f t="shared" si="53"/>
        <v>0</v>
      </c>
    </row>
    <row r="1124" spans="1:8" hidden="1">
      <c r="A1124" s="72" t="s">
        <v>988</v>
      </c>
      <c r="B1124" s="61"/>
      <c r="C1124" s="61"/>
      <c r="D1124" s="61"/>
      <c r="E1124" s="45" t="str">
        <f t="shared" si="52"/>
        <v/>
      </c>
      <c r="F1124" s="61"/>
      <c r="G1124" s="63" t="str">
        <f t="shared" si="54"/>
        <v/>
      </c>
      <c r="H1124" s="47">
        <f t="shared" si="53"/>
        <v>0</v>
      </c>
    </row>
    <row r="1125" spans="1:8" hidden="1">
      <c r="A1125" s="72" t="s">
        <v>989</v>
      </c>
      <c r="B1125" s="61"/>
      <c r="C1125" s="61"/>
      <c r="D1125" s="61"/>
      <c r="E1125" s="45" t="str">
        <f t="shared" si="52"/>
        <v/>
      </c>
      <c r="F1125" s="61"/>
      <c r="G1125" s="63" t="str">
        <f t="shared" si="54"/>
        <v/>
      </c>
      <c r="H1125" s="47">
        <f t="shared" si="53"/>
        <v>0</v>
      </c>
    </row>
    <row r="1126" spans="1:8" hidden="1">
      <c r="A1126" s="72" t="s">
        <v>168</v>
      </c>
      <c r="B1126" s="61"/>
      <c r="C1126" s="61"/>
      <c r="D1126" s="61"/>
      <c r="E1126" s="45" t="str">
        <f t="shared" si="52"/>
        <v/>
      </c>
      <c r="F1126" s="61"/>
      <c r="G1126" s="63" t="str">
        <f t="shared" si="54"/>
        <v/>
      </c>
      <c r="H1126" s="47">
        <f t="shared" si="53"/>
        <v>0</v>
      </c>
    </row>
    <row r="1127" spans="1:8" hidden="1">
      <c r="A1127" s="72" t="s">
        <v>990</v>
      </c>
      <c r="B1127" s="61"/>
      <c r="C1127" s="61"/>
      <c r="D1127" s="61"/>
      <c r="E1127" s="45" t="str">
        <f t="shared" si="52"/>
        <v/>
      </c>
      <c r="F1127" s="61"/>
      <c r="G1127" s="63" t="str">
        <f t="shared" si="54"/>
        <v/>
      </c>
      <c r="H1127" s="47">
        <f t="shared" si="53"/>
        <v>0</v>
      </c>
    </row>
    <row r="1128" spans="1:8" hidden="1">
      <c r="A1128" s="73" t="s">
        <v>991</v>
      </c>
      <c r="B1128" s="59">
        <f>SUM(B1129:B1141)</f>
        <v>0</v>
      </c>
      <c r="C1128" s="59">
        <f>SUM(C1129:C1141)</f>
        <v>0</v>
      </c>
      <c r="D1128" s="59">
        <f>SUM(D1129:D1141)</f>
        <v>0</v>
      </c>
      <c r="E1128" s="45" t="str">
        <f t="shared" si="52"/>
        <v/>
      </c>
      <c r="F1128" s="61">
        <f>SUM(F1129:F1141)</f>
        <v>0</v>
      </c>
      <c r="G1128" s="63" t="str">
        <f t="shared" si="54"/>
        <v/>
      </c>
      <c r="H1128" s="47">
        <f t="shared" si="53"/>
        <v>0</v>
      </c>
    </row>
    <row r="1129" spans="1:8" hidden="1">
      <c r="A1129" s="72" t="s">
        <v>171</v>
      </c>
      <c r="B1129" s="61"/>
      <c r="C1129" s="61"/>
      <c r="D1129" s="61"/>
      <c r="E1129" s="45" t="str">
        <f t="shared" si="52"/>
        <v/>
      </c>
      <c r="F1129" s="61"/>
      <c r="G1129" s="63" t="str">
        <f t="shared" si="54"/>
        <v/>
      </c>
      <c r="H1129" s="47">
        <f t="shared" si="53"/>
        <v>0</v>
      </c>
    </row>
    <row r="1130" spans="1:8" hidden="1">
      <c r="A1130" s="72" t="s">
        <v>172</v>
      </c>
      <c r="B1130" s="61"/>
      <c r="C1130" s="61"/>
      <c r="D1130" s="61"/>
      <c r="E1130" s="45" t="str">
        <f t="shared" si="52"/>
        <v/>
      </c>
      <c r="F1130" s="61"/>
      <c r="G1130" s="63" t="str">
        <f t="shared" si="54"/>
        <v/>
      </c>
      <c r="H1130" s="47">
        <f t="shared" si="53"/>
        <v>0</v>
      </c>
    </row>
    <row r="1131" spans="1:8" hidden="1">
      <c r="A1131" s="72" t="s">
        <v>173</v>
      </c>
      <c r="B1131" s="61"/>
      <c r="C1131" s="61"/>
      <c r="D1131" s="61"/>
      <c r="E1131" s="45" t="str">
        <f t="shared" si="52"/>
        <v/>
      </c>
      <c r="F1131" s="61"/>
      <c r="G1131" s="63" t="str">
        <f t="shared" si="54"/>
        <v/>
      </c>
      <c r="H1131" s="47">
        <f t="shared" si="53"/>
        <v>0</v>
      </c>
    </row>
    <row r="1132" spans="1:8" hidden="1">
      <c r="A1132" s="72" t="s">
        <v>992</v>
      </c>
      <c r="B1132" s="61"/>
      <c r="C1132" s="61"/>
      <c r="D1132" s="61"/>
      <c r="E1132" s="45" t="str">
        <f t="shared" si="52"/>
        <v/>
      </c>
      <c r="F1132" s="61"/>
      <c r="G1132" s="63" t="str">
        <f t="shared" si="54"/>
        <v/>
      </c>
      <c r="H1132" s="47">
        <f t="shared" si="53"/>
        <v>0</v>
      </c>
    </row>
    <row r="1133" spans="1:8" hidden="1">
      <c r="A1133" s="72" t="s">
        <v>993</v>
      </c>
      <c r="B1133" s="61"/>
      <c r="C1133" s="61"/>
      <c r="D1133" s="61"/>
      <c r="E1133" s="45" t="str">
        <f t="shared" si="52"/>
        <v/>
      </c>
      <c r="F1133" s="61"/>
      <c r="G1133" s="63" t="str">
        <f t="shared" si="54"/>
        <v/>
      </c>
      <c r="H1133" s="47">
        <f t="shared" si="53"/>
        <v>0</v>
      </c>
    </row>
    <row r="1134" spans="1:8" hidden="1">
      <c r="A1134" s="72" t="s">
        <v>994</v>
      </c>
      <c r="B1134" s="61"/>
      <c r="C1134" s="61"/>
      <c r="D1134" s="61"/>
      <c r="E1134" s="45" t="str">
        <f t="shared" si="52"/>
        <v/>
      </c>
      <c r="F1134" s="61"/>
      <c r="G1134" s="63" t="str">
        <f t="shared" si="54"/>
        <v/>
      </c>
      <c r="H1134" s="47">
        <f t="shared" si="53"/>
        <v>0</v>
      </c>
    </row>
    <row r="1135" spans="1:8" hidden="1">
      <c r="A1135" s="72" t="s">
        <v>995</v>
      </c>
      <c r="B1135" s="61"/>
      <c r="C1135" s="61"/>
      <c r="D1135" s="61"/>
      <c r="E1135" s="45" t="str">
        <f t="shared" si="52"/>
        <v/>
      </c>
      <c r="F1135" s="61"/>
      <c r="G1135" s="63" t="str">
        <f t="shared" si="54"/>
        <v/>
      </c>
      <c r="H1135" s="47">
        <f t="shared" si="53"/>
        <v>0</v>
      </c>
    </row>
    <row r="1136" spans="1:8" hidden="1">
      <c r="A1136" s="72" t="s">
        <v>996</v>
      </c>
      <c r="B1136" s="61"/>
      <c r="C1136" s="61"/>
      <c r="D1136" s="61"/>
      <c r="E1136" s="45" t="str">
        <f t="shared" si="52"/>
        <v/>
      </c>
      <c r="F1136" s="61"/>
      <c r="G1136" s="63" t="str">
        <f t="shared" si="54"/>
        <v/>
      </c>
      <c r="H1136" s="47">
        <f t="shared" si="53"/>
        <v>0</v>
      </c>
    </row>
    <row r="1137" spans="1:8" hidden="1">
      <c r="A1137" s="72" t="s">
        <v>997</v>
      </c>
      <c r="B1137" s="61"/>
      <c r="C1137" s="61"/>
      <c r="D1137" s="61"/>
      <c r="E1137" s="45" t="str">
        <f t="shared" si="52"/>
        <v/>
      </c>
      <c r="F1137" s="61"/>
      <c r="G1137" s="63" t="str">
        <f t="shared" si="54"/>
        <v/>
      </c>
      <c r="H1137" s="47">
        <f t="shared" si="53"/>
        <v>0</v>
      </c>
    </row>
    <row r="1138" spans="1:8" hidden="1">
      <c r="A1138" s="72" t="s">
        <v>998</v>
      </c>
      <c r="B1138" s="61"/>
      <c r="C1138" s="61"/>
      <c r="D1138" s="61"/>
      <c r="E1138" s="45" t="str">
        <f t="shared" si="52"/>
        <v/>
      </c>
      <c r="F1138" s="61"/>
      <c r="G1138" s="63" t="str">
        <f t="shared" si="54"/>
        <v/>
      </c>
      <c r="H1138" s="47">
        <f t="shared" si="53"/>
        <v>0</v>
      </c>
    </row>
    <row r="1139" spans="1:8" hidden="1">
      <c r="A1139" s="72" t="s">
        <v>999</v>
      </c>
      <c r="B1139" s="61"/>
      <c r="C1139" s="61"/>
      <c r="D1139" s="61"/>
      <c r="E1139" s="45" t="str">
        <f t="shared" si="52"/>
        <v/>
      </c>
      <c r="F1139" s="61"/>
      <c r="G1139" s="63" t="str">
        <f t="shared" si="54"/>
        <v/>
      </c>
      <c r="H1139" s="47">
        <f t="shared" si="53"/>
        <v>0</v>
      </c>
    </row>
    <row r="1140" spans="1:8" hidden="1">
      <c r="A1140" s="72" t="s">
        <v>1000</v>
      </c>
      <c r="B1140" s="61"/>
      <c r="C1140" s="61"/>
      <c r="D1140" s="61"/>
      <c r="E1140" s="45" t="str">
        <f t="shared" si="52"/>
        <v/>
      </c>
      <c r="F1140" s="61"/>
      <c r="G1140" s="63" t="str">
        <f t="shared" si="54"/>
        <v/>
      </c>
      <c r="H1140" s="47">
        <f t="shared" si="53"/>
        <v>0</v>
      </c>
    </row>
    <row r="1141" spans="1:8" hidden="1">
      <c r="A1141" s="72" t="s">
        <v>1001</v>
      </c>
      <c r="B1141" s="61"/>
      <c r="C1141" s="61"/>
      <c r="D1141" s="61"/>
      <c r="E1141" s="45" t="str">
        <f t="shared" si="52"/>
        <v/>
      </c>
      <c r="F1141" s="61"/>
      <c r="G1141" s="63" t="str">
        <f t="shared" si="54"/>
        <v/>
      </c>
      <c r="H1141" s="47">
        <f t="shared" si="53"/>
        <v>0</v>
      </c>
    </row>
    <row r="1142" spans="1:8">
      <c r="A1142" s="73" t="s">
        <v>1002</v>
      </c>
      <c r="B1142" s="59">
        <f>SUM(B1143:B1147)</f>
        <v>0</v>
      </c>
      <c r="C1142" s="59">
        <f>SUM(C1143:C1147)</f>
        <v>0</v>
      </c>
      <c r="D1142" s="59">
        <f>SUM(D1143:D1147)</f>
        <v>0</v>
      </c>
      <c r="E1142" s="38" t="str">
        <f t="shared" si="52"/>
        <v/>
      </c>
      <c r="F1142" s="59">
        <f>SUM(F1143:F1147)</f>
        <v>0</v>
      </c>
      <c r="G1142" s="39" t="str">
        <f t="shared" si="54"/>
        <v/>
      </c>
      <c r="H1142" s="40">
        <f t="shared" si="53"/>
        <v>0</v>
      </c>
    </row>
    <row r="1143" spans="1:8" hidden="1">
      <c r="A1143" s="72" t="s">
        <v>1003</v>
      </c>
      <c r="B1143" s="61"/>
      <c r="C1143" s="61"/>
      <c r="D1143" s="61"/>
      <c r="E1143" s="45" t="str">
        <f t="shared" si="52"/>
        <v/>
      </c>
      <c r="F1143" s="61"/>
      <c r="G1143" s="63" t="str">
        <f t="shared" si="54"/>
        <v/>
      </c>
      <c r="H1143" s="47">
        <f t="shared" si="53"/>
        <v>0</v>
      </c>
    </row>
    <row r="1144" spans="1:8" hidden="1">
      <c r="A1144" s="72" t="s">
        <v>1004</v>
      </c>
      <c r="B1144" s="61"/>
      <c r="C1144" s="61"/>
      <c r="D1144" s="61"/>
      <c r="E1144" s="45" t="str">
        <f t="shared" si="52"/>
        <v/>
      </c>
      <c r="F1144" s="61"/>
      <c r="G1144" s="63" t="str">
        <f t="shared" si="54"/>
        <v/>
      </c>
      <c r="H1144" s="47">
        <f t="shared" si="53"/>
        <v>0</v>
      </c>
    </row>
    <row r="1145" spans="1:8" hidden="1">
      <c r="A1145" s="72" t="s">
        <v>1005</v>
      </c>
      <c r="B1145" s="61"/>
      <c r="C1145" s="61"/>
      <c r="D1145" s="61"/>
      <c r="E1145" s="45" t="str">
        <f t="shared" si="52"/>
        <v/>
      </c>
      <c r="F1145" s="61"/>
      <c r="G1145" s="63" t="str">
        <f t="shared" si="54"/>
        <v/>
      </c>
      <c r="H1145" s="47">
        <f t="shared" si="53"/>
        <v>0</v>
      </c>
    </row>
    <row r="1146" spans="1:8" hidden="1">
      <c r="A1146" s="72" t="s">
        <v>1006</v>
      </c>
      <c r="B1146" s="61"/>
      <c r="C1146" s="61"/>
      <c r="D1146" s="61"/>
      <c r="E1146" s="45" t="str">
        <f t="shared" si="52"/>
        <v/>
      </c>
      <c r="F1146" s="61"/>
      <c r="G1146" s="63" t="str">
        <f t="shared" si="54"/>
        <v/>
      </c>
      <c r="H1146" s="47">
        <f t="shared" si="53"/>
        <v>0</v>
      </c>
    </row>
    <row r="1147" spans="1:8" hidden="1">
      <c r="A1147" s="72" t="s">
        <v>1007</v>
      </c>
      <c r="B1147" s="61"/>
      <c r="C1147" s="61"/>
      <c r="D1147" s="61"/>
      <c r="E1147" s="45" t="str">
        <f t="shared" si="52"/>
        <v/>
      </c>
      <c r="F1147" s="61"/>
      <c r="G1147" s="63" t="str">
        <f t="shared" si="54"/>
        <v/>
      </c>
      <c r="H1147" s="47">
        <f t="shared" si="53"/>
        <v>0</v>
      </c>
    </row>
    <row r="1148" spans="1:8">
      <c r="A1148" s="73" t="s">
        <v>1008</v>
      </c>
      <c r="B1148" s="61"/>
      <c r="C1148" s="61"/>
      <c r="D1148" s="61">
        <f>D1149</f>
        <v>0</v>
      </c>
      <c r="E1148" s="45"/>
      <c r="F1148" s="61"/>
      <c r="G1148" s="63"/>
      <c r="H1148" s="47"/>
    </row>
    <row r="1149" spans="1:8" hidden="1">
      <c r="A1149" s="87" t="s">
        <v>1009</v>
      </c>
      <c r="B1149" s="61"/>
      <c r="C1149" s="61"/>
      <c r="D1149" s="61"/>
      <c r="E1149" s="45"/>
      <c r="F1149" s="61"/>
      <c r="G1149" s="63"/>
      <c r="H1149" s="47"/>
    </row>
    <row r="1150" spans="1:8">
      <c r="A1150" s="73" t="s">
        <v>1010</v>
      </c>
      <c r="B1150" s="59"/>
      <c r="C1150" s="59"/>
      <c r="D1150" s="59"/>
      <c r="E1150" s="38" t="str">
        <f t="shared" ref="E1150:E1173" si="55">IFERROR(D1150/C1150*100,"")</f>
        <v/>
      </c>
      <c r="F1150" s="59"/>
      <c r="G1150" s="39" t="str">
        <f t="shared" si="54"/>
        <v/>
      </c>
      <c r="H1150" s="40">
        <f t="shared" si="53"/>
        <v>0</v>
      </c>
    </row>
    <row r="1151" spans="1:8">
      <c r="A1151" s="73" t="s">
        <v>1011</v>
      </c>
      <c r="B1151" s="59">
        <f>SUM(B1152,B1153)</f>
        <v>0</v>
      </c>
      <c r="C1151" s="59">
        <f>SUM(C1152,C1153)</f>
        <v>178</v>
      </c>
      <c r="D1151" s="59">
        <f>SUM(D1152,D1153)</f>
        <v>0</v>
      </c>
      <c r="E1151" s="38">
        <f t="shared" si="55"/>
        <v>0</v>
      </c>
      <c r="F1151" s="59">
        <f>SUM(F1152,F1153)</f>
        <v>0</v>
      </c>
      <c r="G1151" s="39" t="str">
        <f t="shared" si="54"/>
        <v/>
      </c>
      <c r="H1151" s="40">
        <f t="shared" si="53"/>
        <v>0</v>
      </c>
    </row>
    <row r="1152" spans="1:8">
      <c r="A1152" s="73" t="s">
        <v>1012</v>
      </c>
      <c r="B1152" s="61"/>
      <c r="C1152" s="61"/>
      <c r="D1152" s="61"/>
      <c r="E1152" s="38" t="str">
        <f t="shared" si="55"/>
        <v/>
      </c>
      <c r="F1152" s="59"/>
      <c r="G1152" s="39" t="str">
        <f t="shared" si="54"/>
        <v/>
      </c>
      <c r="H1152" s="40">
        <f t="shared" si="53"/>
        <v>0</v>
      </c>
    </row>
    <row r="1153" spans="1:255">
      <c r="A1153" s="73" t="s">
        <v>1013</v>
      </c>
      <c r="B1153" s="61">
        <f>B1154</f>
        <v>0</v>
      </c>
      <c r="C1153" s="61">
        <f>C1154</f>
        <v>178</v>
      </c>
      <c r="D1153" s="61">
        <f>D1154</f>
        <v>0</v>
      </c>
      <c r="E1153" s="38">
        <f t="shared" si="55"/>
        <v>0</v>
      </c>
      <c r="F1153" s="59">
        <f>F1154</f>
        <v>0</v>
      </c>
      <c r="G1153" s="39" t="str">
        <f t="shared" si="54"/>
        <v/>
      </c>
      <c r="H1153" s="40">
        <f t="shared" si="53"/>
        <v>0</v>
      </c>
    </row>
    <row r="1154" spans="1:255">
      <c r="A1154" s="72" t="s">
        <v>1014</v>
      </c>
      <c r="B1154" s="61"/>
      <c r="C1154" s="61">
        <v>178</v>
      </c>
      <c r="D1154" s="61"/>
      <c r="E1154" s="45">
        <f t="shared" si="55"/>
        <v>0</v>
      </c>
      <c r="F1154" s="61"/>
      <c r="G1154" s="63" t="str">
        <f t="shared" si="54"/>
        <v/>
      </c>
      <c r="H1154" s="47">
        <f t="shared" si="53"/>
        <v>0</v>
      </c>
    </row>
    <row r="1155" spans="1:255">
      <c r="A1155" s="73" t="s">
        <v>1015</v>
      </c>
      <c r="B1155" s="59">
        <f>B1156</f>
        <v>0</v>
      </c>
      <c r="C1155" s="59">
        <f>C1156</f>
        <v>0</v>
      </c>
      <c r="D1155" s="59">
        <f>D1156</f>
        <v>0</v>
      </c>
      <c r="E1155" s="38" t="str">
        <f t="shared" si="55"/>
        <v/>
      </c>
      <c r="F1155" s="59">
        <f>F1156</f>
        <v>0</v>
      </c>
      <c r="G1155" s="39" t="str">
        <f t="shared" si="54"/>
        <v/>
      </c>
      <c r="H1155" s="40">
        <f t="shared" si="53"/>
        <v>0</v>
      </c>
    </row>
    <row r="1156" spans="1:255">
      <c r="A1156" s="73" t="s">
        <v>1016</v>
      </c>
      <c r="B1156" s="59">
        <f>SUM(B1157:B1158)</f>
        <v>0</v>
      </c>
      <c r="C1156" s="59">
        <f>SUM(C1157:C1158)</f>
        <v>0</v>
      </c>
      <c r="D1156" s="59">
        <f>SUM(D1157:D1158)</f>
        <v>0</v>
      </c>
      <c r="E1156" s="38" t="str">
        <f t="shared" si="55"/>
        <v/>
      </c>
      <c r="F1156" s="59">
        <f>SUM(F1157:F1158)</f>
        <v>0</v>
      </c>
      <c r="G1156" s="39" t="str">
        <f t="shared" si="54"/>
        <v/>
      </c>
      <c r="H1156" s="40">
        <f t="shared" si="53"/>
        <v>0</v>
      </c>
    </row>
    <row r="1157" spans="1:255" hidden="1">
      <c r="A1157" s="72" t="s">
        <v>1017</v>
      </c>
      <c r="B1157" s="61"/>
      <c r="C1157" s="61"/>
      <c r="D1157" s="61"/>
      <c r="E1157" s="45" t="str">
        <f t="shared" si="55"/>
        <v/>
      </c>
      <c r="F1157" s="61"/>
      <c r="G1157" s="63" t="str">
        <f t="shared" si="54"/>
        <v/>
      </c>
      <c r="H1157" s="47">
        <f t="shared" si="53"/>
        <v>0</v>
      </c>
    </row>
    <row r="1158" spans="1:255" hidden="1">
      <c r="A1158" s="72" t="s">
        <v>1018</v>
      </c>
      <c r="B1158" s="61"/>
      <c r="C1158" s="61"/>
      <c r="D1158" s="61"/>
      <c r="E1158" s="45" t="str">
        <f t="shared" si="55"/>
        <v/>
      </c>
      <c r="F1158" s="61"/>
      <c r="G1158" s="63" t="str">
        <f t="shared" si="54"/>
        <v/>
      </c>
      <c r="H1158" s="47">
        <f t="shared" si="53"/>
        <v>0</v>
      </c>
    </row>
    <row r="1159" spans="1:255">
      <c r="A1159" s="73" t="s">
        <v>1019</v>
      </c>
      <c r="B1159" s="59">
        <f>B1160</f>
        <v>0</v>
      </c>
      <c r="C1159" s="59">
        <f>C1160</f>
        <v>0</v>
      </c>
      <c r="D1159" s="59">
        <f>D1160</f>
        <v>0</v>
      </c>
      <c r="E1159" s="38" t="str">
        <f t="shared" si="55"/>
        <v/>
      </c>
      <c r="F1159" s="59">
        <f>F1160</f>
        <v>0</v>
      </c>
      <c r="G1159" s="39" t="str">
        <f t="shared" si="54"/>
        <v/>
      </c>
      <c r="H1159" s="40">
        <f t="shared" si="53"/>
        <v>0</v>
      </c>
    </row>
    <row r="1160" spans="1:255" hidden="1">
      <c r="A1160" s="21" t="s">
        <v>1020</v>
      </c>
      <c r="B1160" s="61"/>
      <c r="C1160" s="61"/>
      <c r="D1160" s="61"/>
      <c r="E1160" s="45" t="str">
        <f t="shared" si="55"/>
        <v/>
      </c>
      <c r="F1160" s="61"/>
      <c r="G1160" s="63" t="str">
        <f t="shared" si="54"/>
        <v/>
      </c>
      <c r="H1160" s="62">
        <f t="shared" ref="H1160:H1172" si="56">D1160-F1160</f>
        <v>0</v>
      </c>
      <c r="I1160" s="55"/>
      <c r="J1160" s="55"/>
      <c r="K1160" s="55"/>
      <c r="L1160" s="55"/>
      <c r="M1160" s="55"/>
      <c r="N1160" s="55"/>
      <c r="O1160" s="55"/>
      <c r="P1160" s="55"/>
      <c r="Q1160" s="55"/>
      <c r="R1160" s="55"/>
      <c r="S1160" s="55"/>
      <c r="T1160" s="55"/>
      <c r="U1160" s="55"/>
      <c r="V1160" s="55"/>
      <c r="W1160" s="55"/>
      <c r="X1160" s="55"/>
      <c r="Y1160" s="55"/>
      <c r="Z1160" s="55"/>
      <c r="AA1160" s="55"/>
      <c r="AB1160" s="55"/>
      <c r="AC1160" s="55"/>
      <c r="AD1160" s="55"/>
      <c r="AE1160" s="55"/>
      <c r="AF1160" s="55"/>
      <c r="AG1160" s="55"/>
      <c r="AH1160" s="55"/>
      <c r="AI1160" s="55"/>
      <c r="AJ1160" s="55"/>
      <c r="AK1160" s="55"/>
      <c r="AL1160" s="55"/>
      <c r="AM1160" s="55"/>
      <c r="AN1160" s="55"/>
      <c r="AO1160" s="55"/>
      <c r="AP1160" s="55"/>
      <c r="AQ1160" s="55"/>
      <c r="AR1160" s="55"/>
      <c r="AS1160" s="55"/>
      <c r="AT1160" s="55"/>
      <c r="AU1160" s="55"/>
      <c r="AV1160" s="55"/>
      <c r="AW1160" s="55"/>
      <c r="AX1160" s="55"/>
      <c r="AY1160" s="55"/>
      <c r="AZ1160" s="55"/>
      <c r="BA1160" s="55"/>
      <c r="BB1160" s="55"/>
      <c r="BC1160" s="55"/>
      <c r="BD1160" s="55"/>
      <c r="BE1160" s="55"/>
      <c r="BF1160" s="55"/>
      <c r="BG1160" s="55"/>
      <c r="BH1160" s="55"/>
      <c r="BI1160" s="55"/>
      <c r="BJ1160" s="55"/>
      <c r="BK1160" s="55"/>
      <c r="BL1160" s="55"/>
      <c r="BM1160" s="55"/>
      <c r="BN1160" s="55"/>
      <c r="BO1160" s="55"/>
      <c r="BP1160" s="55"/>
      <c r="BQ1160" s="55"/>
      <c r="BR1160" s="55"/>
      <c r="BS1160" s="55"/>
      <c r="BT1160" s="55"/>
      <c r="BU1160" s="55"/>
      <c r="BV1160" s="55"/>
      <c r="BW1160" s="55"/>
      <c r="BX1160" s="55"/>
      <c r="BY1160" s="55"/>
      <c r="BZ1160" s="55"/>
      <c r="CA1160" s="55"/>
      <c r="CB1160" s="55"/>
      <c r="CC1160" s="55"/>
      <c r="CD1160" s="55"/>
      <c r="CE1160" s="55"/>
      <c r="CF1160" s="55"/>
      <c r="CG1160" s="55"/>
      <c r="CH1160" s="55"/>
      <c r="CI1160" s="55"/>
      <c r="CJ1160" s="55"/>
      <c r="CK1160" s="55"/>
      <c r="CL1160" s="55"/>
      <c r="CM1160" s="55"/>
      <c r="CN1160" s="55"/>
      <c r="CO1160" s="55"/>
      <c r="CP1160" s="55"/>
      <c r="CQ1160" s="55"/>
      <c r="CR1160" s="55"/>
      <c r="CS1160" s="55"/>
      <c r="CT1160" s="55"/>
      <c r="CU1160" s="55"/>
      <c r="CV1160" s="55"/>
      <c r="CW1160" s="55"/>
      <c r="CX1160" s="55"/>
      <c r="CY1160" s="55"/>
      <c r="CZ1160" s="55"/>
      <c r="DA1160" s="55"/>
      <c r="DB1160" s="55"/>
      <c r="DC1160" s="55"/>
      <c r="DD1160" s="55"/>
      <c r="DE1160" s="55"/>
      <c r="DF1160" s="55"/>
      <c r="DG1160" s="55"/>
      <c r="DH1160" s="55"/>
      <c r="DI1160" s="55"/>
      <c r="DJ1160" s="55"/>
      <c r="DK1160" s="55"/>
      <c r="DL1160" s="55"/>
      <c r="DM1160" s="55"/>
      <c r="DN1160" s="55"/>
      <c r="DO1160" s="55"/>
      <c r="DP1160" s="55"/>
      <c r="DQ1160" s="55"/>
      <c r="DR1160" s="55"/>
      <c r="DS1160" s="55"/>
      <c r="DT1160" s="55"/>
      <c r="DU1160" s="55"/>
      <c r="DV1160" s="55"/>
      <c r="DW1160" s="55"/>
      <c r="DX1160" s="55"/>
      <c r="DY1160" s="55"/>
      <c r="DZ1160" s="55"/>
      <c r="EA1160" s="55"/>
      <c r="EB1160" s="55"/>
      <c r="EC1160" s="55"/>
      <c r="ED1160" s="55"/>
      <c r="EE1160" s="55"/>
      <c r="EF1160" s="55"/>
      <c r="EG1160" s="55"/>
      <c r="EH1160" s="55"/>
      <c r="EI1160" s="55"/>
      <c r="EJ1160" s="55"/>
      <c r="EK1160" s="55"/>
      <c r="EL1160" s="55"/>
      <c r="EM1160" s="55"/>
      <c r="EN1160" s="55"/>
      <c r="EO1160" s="55"/>
      <c r="EP1160" s="55"/>
      <c r="EQ1160" s="55"/>
      <c r="ER1160" s="55"/>
      <c r="ES1160" s="55"/>
      <c r="ET1160" s="55"/>
      <c r="EU1160" s="55"/>
      <c r="EV1160" s="55"/>
      <c r="EW1160" s="55"/>
      <c r="EX1160" s="55"/>
      <c r="EY1160" s="55"/>
      <c r="EZ1160" s="55"/>
      <c r="FA1160" s="55"/>
      <c r="FB1160" s="55"/>
      <c r="FC1160" s="55"/>
      <c r="FD1160" s="55"/>
      <c r="FE1160" s="55"/>
      <c r="FF1160" s="55"/>
      <c r="FG1160" s="55"/>
      <c r="FH1160" s="55"/>
      <c r="FI1160" s="55"/>
      <c r="FJ1160" s="55"/>
      <c r="FK1160" s="55"/>
      <c r="FL1160" s="55"/>
      <c r="FM1160" s="55"/>
      <c r="FN1160" s="55"/>
      <c r="FO1160" s="55"/>
      <c r="FP1160" s="55"/>
      <c r="FQ1160" s="55"/>
      <c r="FR1160" s="55"/>
      <c r="FS1160" s="55"/>
      <c r="FT1160" s="55"/>
      <c r="FU1160" s="55"/>
      <c r="FV1160" s="55"/>
      <c r="FW1160" s="55"/>
      <c r="FX1160" s="55"/>
      <c r="FY1160" s="55"/>
      <c r="FZ1160" s="55"/>
      <c r="GA1160" s="55"/>
      <c r="GB1160" s="55"/>
      <c r="GC1160" s="55"/>
      <c r="GD1160" s="55"/>
      <c r="GE1160" s="55"/>
      <c r="GF1160" s="55"/>
      <c r="GG1160" s="55"/>
      <c r="GH1160" s="55"/>
      <c r="GI1160" s="55"/>
      <c r="GJ1160" s="55"/>
      <c r="GK1160" s="55"/>
      <c r="GL1160" s="55"/>
      <c r="GM1160" s="55"/>
      <c r="GN1160" s="55"/>
      <c r="GO1160" s="55"/>
      <c r="GP1160" s="55"/>
      <c r="GQ1160" s="55"/>
      <c r="GR1160" s="55"/>
      <c r="GS1160" s="55"/>
      <c r="GT1160" s="55"/>
      <c r="GU1160" s="55"/>
      <c r="GV1160" s="55"/>
      <c r="GW1160" s="55"/>
      <c r="GX1160" s="55"/>
      <c r="GY1160" s="55"/>
      <c r="GZ1160" s="55"/>
      <c r="HA1160" s="55"/>
      <c r="HB1160" s="55"/>
      <c r="HC1160" s="55"/>
      <c r="HD1160" s="55"/>
      <c r="HE1160" s="55"/>
      <c r="HF1160" s="55"/>
      <c r="HG1160" s="55"/>
      <c r="HH1160" s="55"/>
      <c r="HI1160" s="55"/>
      <c r="HJ1160" s="55"/>
      <c r="HK1160" s="55"/>
      <c r="HL1160" s="55"/>
      <c r="HM1160" s="55"/>
      <c r="HN1160" s="55"/>
      <c r="HO1160" s="55"/>
      <c r="HP1160" s="55"/>
      <c r="HQ1160" s="55"/>
      <c r="HR1160" s="55"/>
      <c r="HS1160" s="55"/>
      <c r="HT1160" s="55"/>
      <c r="HU1160" s="55"/>
      <c r="HV1160" s="55"/>
      <c r="HW1160" s="55"/>
      <c r="HX1160" s="55"/>
      <c r="HY1160" s="55"/>
      <c r="HZ1160" s="55"/>
      <c r="IA1160" s="55"/>
      <c r="IB1160" s="55"/>
      <c r="IC1160" s="55"/>
      <c r="ID1160" s="55"/>
      <c r="IE1160" s="55"/>
      <c r="IF1160" s="55"/>
      <c r="IG1160" s="55"/>
      <c r="IH1160" s="55"/>
      <c r="II1160" s="55"/>
      <c r="IJ1160" s="55"/>
      <c r="IK1160" s="55"/>
      <c r="IL1160" s="55"/>
      <c r="IM1160" s="55"/>
      <c r="IN1160" s="55"/>
      <c r="IO1160" s="55"/>
      <c r="IP1160" s="55"/>
      <c r="IQ1160" s="55"/>
      <c r="IR1160" s="55"/>
      <c r="IS1160" s="55"/>
      <c r="IT1160" s="55"/>
      <c r="IU1160" s="55"/>
    </row>
    <row r="1161" spans="1:255">
      <c r="A1161" s="75" t="s">
        <v>1021</v>
      </c>
      <c r="B1161" s="59">
        <f>B1162+B1163</f>
        <v>1169</v>
      </c>
      <c r="C1161" s="59">
        <f>C1162+C1163</f>
        <v>989</v>
      </c>
      <c r="D1161" s="59">
        <f>D1162+D1163</f>
        <v>989</v>
      </c>
      <c r="E1161" s="38">
        <f t="shared" si="55"/>
        <v>100</v>
      </c>
      <c r="F1161" s="59">
        <f>F1162+F1163</f>
        <v>1114</v>
      </c>
      <c r="G1161" s="39">
        <f t="shared" si="54"/>
        <v>-11.220825852782765</v>
      </c>
      <c r="H1161" s="40">
        <f t="shared" si="56"/>
        <v>-125</v>
      </c>
    </row>
    <row r="1162" spans="1:255" hidden="1">
      <c r="A1162" s="72" t="s">
        <v>1022</v>
      </c>
      <c r="B1162" s="61"/>
      <c r="C1162" s="61"/>
      <c r="D1162" s="76"/>
      <c r="E1162" s="45" t="str">
        <f t="shared" si="55"/>
        <v/>
      </c>
      <c r="F1162" s="61"/>
      <c r="G1162" s="63" t="str">
        <f t="shared" ref="G1162:G1173" si="57">IFERROR(H1162/F1162*100,"")</f>
        <v/>
      </c>
      <c r="H1162" s="47">
        <f t="shared" si="56"/>
        <v>0</v>
      </c>
    </row>
    <row r="1163" spans="1:255">
      <c r="A1163" s="72" t="s">
        <v>1023</v>
      </c>
      <c r="B1163" s="61">
        <f>B1164+B1165+B1166</f>
        <v>1169</v>
      </c>
      <c r="C1163" s="61">
        <f>C1164+C1165+C1166</f>
        <v>989</v>
      </c>
      <c r="D1163" s="61">
        <f>D1164+D1165+D1166</f>
        <v>989</v>
      </c>
      <c r="E1163" s="45">
        <f t="shared" si="55"/>
        <v>100</v>
      </c>
      <c r="F1163" s="61">
        <f>F1164+F1165+F1166</f>
        <v>1114</v>
      </c>
      <c r="G1163" s="63">
        <f t="shared" si="57"/>
        <v>-11.220825852782765</v>
      </c>
      <c r="H1163" s="47">
        <f t="shared" si="56"/>
        <v>-125</v>
      </c>
    </row>
    <row r="1164" spans="1:255">
      <c r="A1164" s="72" t="s">
        <v>1024</v>
      </c>
      <c r="B1164" s="61">
        <v>486</v>
      </c>
      <c r="C1164" s="61">
        <v>486</v>
      </c>
      <c r="D1164" s="61">
        <v>486</v>
      </c>
      <c r="E1164" s="45">
        <f t="shared" si="55"/>
        <v>100</v>
      </c>
      <c r="F1164" s="61">
        <v>486</v>
      </c>
      <c r="G1164" s="63">
        <f t="shared" si="57"/>
        <v>0</v>
      </c>
      <c r="H1164" s="47">
        <f t="shared" si="56"/>
        <v>0</v>
      </c>
    </row>
    <row r="1165" spans="1:255">
      <c r="A1165" s="72" t="s">
        <v>1025</v>
      </c>
      <c r="B1165" s="61">
        <v>202</v>
      </c>
      <c r="C1165" s="61">
        <v>202</v>
      </c>
      <c r="D1165" s="61">
        <v>202</v>
      </c>
      <c r="E1165" s="45">
        <f t="shared" si="55"/>
        <v>100</v>
      </c>
      <c r="F1165" s="61"/>
      <c r="G1165" s="63" t="str">
        <f t="shared" si="57"/>
        <v/>
      </c>
      <c r="H1165" s="47">
        <f t="shared" si="56"/>
        <v>202</v>
      </c>
    </row>
    <row r="1166" spans="1:255">
      <c r="A1166" s="72" t="s">
        <v>1026</v>
      </c>
      <c r="B1166" s="61">
        <v>481</v>
      </c>
      <c r="C1166" s="61">
        <v>301</v>
      </c>
      <c r="D1166" s="61">
        <v>301</v>
      </c>
      <c r="E1166" s="45">
        <f t="shared" si="55"/>
        <v>100</v>
      </c>
      <c r="F1166" s="61">
        <v>628</v>
      </c>
      <c r="G1166" s="63">
        <f t="shared" si="57"/>
        <v>-52.070063694267517</v>
      </c>
      <c r="H1166" s="47">
        <f t="shared" si="56"/>
        <v>-327</v>
      </c>
    </row>
    <row r="1167" spans="1:255">
      <c r="A1167" s="23" t="s">
        <v>23</v>
      </c>
      <c r="B1167" s="59">
        <f>B1168</f>
        <v>0</v>
      </c>
      <c r="C1167" s="59">
        <f>C1168</f>
        <v>0</v>
      </c>
      <c r="D1167" s="59">
        <f>D1168</f>
        <v>0</v>
      </c>
      <c r="E1167" s="77" t="str">
        <f t="shared" si="55"/>
        <v/>
      </c>
      <c r="F1167" s="59">
        <f>F1168</f>
        <v>0</v>
      </c>
      <c r="G1167" s="39" t="str">
        <f t="shared" si="57"/>
        <v/>
      </c>
      <c r="H1167" s="40">
        <f t="shared" si="56"/>
        <v>0</v>
      </c>
      <c r="I1167" s="41"/>
      <c r="J1167" s="41"/>
      <c r="K1167" s="41"/>
      <c r="L1167" s="41"/>
      <c r="M1167" s="41"/>
      <c r="N1167" s="41"/>
      <c r="O1167" s="41"/>
      <c r="P1167" s="41"/>
      <c r="Q1167" s="41"/>
      <c r="R1167" s="41"/>
      <c r="S1167" s="41"/>
      <c r="T1167" s="41"/>
      <c r="U1167" s="41"/>
      <c r="V1167" s="41"/>
      <c r="W1167" s="41"/>
      <c r="X1167" s="41"/>
      <c r="Y1167" s="41"/>
      <c r="Z1167" s="41"/>
      <c r="AA1167" s="41"/>
      <c r="AB1167" s="41"/>
      <c r="AC1167" s="41"/>
      <c r="AD1167" s="41"/>
      <c r="AE1167" s="41"/>
      <c r="AF1167" s="41"/>
      <c r="AG1167" s="41"/>
      <c r="AH1167" s="41"/>
      <c r="AI1167" s="41"/>
      <c r="AJ1167" s="41"/>
      <c r="AK1167" s="41"/>
      <c r="AL1167" s="41"/>
      <c r="AM1167" s="41"/>
      <c r="AN1167" s="41"/>
      <c r="AO1167" s="41"/>
      <c r="AP1167" s="41"/>
      <c r="AQ1167" s="41"/>
      <c r="AR1167" s="41"/>
      <c r="AS1167" s="41"/>
      <c r="AT1167" s="41"/>
      <c r="AU1167" s="41"/>
      <c r="AV1167" s="41"/>
      <c r="AW1167" s="41"/>
      <c r="AX1167" s="41"/>
      <c r="AY1167" s="41"/>
      <c r="AZ1167" s="41"/>
      <c r="BA1167" s="41"/>
      <c r="BB1167" s="41"/>
      <c r="BC1167" s="41"/>
      <c r="BD1167" s="41"/>
      <c r="BE1167" s="41"/>
      <c r="BF1167" s="41"/>
      <c r="BG1167" s="41"/>
      <c r="BH1167" s="41"/>
      <c r="BI1167" s="41"/>
      <c r="BJ1167" s="41"/>
      <c r="BK1167" s="41"/>
      <c r="BL1167" s="41"/>
      <c r="BM1167" s="41"/>
      <c r="BN1167" s="41"/>
      <c r="BO1167" s="41"/>
      <c r="BP1167" s="41"/>
      <c r="BQ1167" s="41"/>
      <c r="BR1167" s="41"/>
      <c r="BS1167" s="41"/>
      <c r="BT1167" s="41"/>
      <c r="BU1167" s="41"/>
      <c r="BV1167" s="41"/>
      <c r="BW1167" s="41"/>
      <c r="BX1167" s="41"/>
      <c r="BY1167" s="41"/>
      <c r="BZ1167" s="41"/>
      <c r="CA1167" s="41"/>
      <c r="CB1167" s="41"/>
      <c r="CC1167" s="41"/>
      <c r="CD1167" s="41"/>
      <c r="CE1167" s="41"/>
      <c r="CF1167" s="41"/>
      <c r="CG1167" s="41"/>
      <c r="CH1167" s="41"/>
      <c r="CI1167" s="41"/>
      <c r="CJ1167" s="41"/>
      <c r="CK1167" s="41"/>
      <c r="CL1167" s="41"/>
      <c r="CM1167" s="41"/>
      <c r="CN1167" s="41"/>
      <c r="CO1167" s="41"/>
      <c r="CP1167" s="41"/>
      <c r="CQ1167" s="41"/>
      <c r="CR1167" s="41"/>
      <c r="CS1167" s="41"/>
      <c r="CT1167" s="41"/>
      <c r="CU1167" s="41"/>
      <c r="CV1167" s="41"/>
      <c r="CW1167" s="41"/>
      <c r="CX1167" s="41"/>
      <c r="CY1167" s="41"/>
      <c r="CZ1167" s="41"/>
      <c r="DA1167" s="41"/>
      <c r="DB1167" s="41"/>
      <c r="DC1167" s="41"/>
      <c r="DD1167" s="41"/>
      <c r="DE1167" s="41"/>
      <c r="DF1167" s="41"/>
      <c r="DG1167" s="41"/>
      <c r="DH1167" s="41"/>
      <c r="DI1167" s="41"/>
      <c r="DJ1167" s="41"/>
      <c r="DK1167" s="41"/>
      <c r="DL1167" s="41"/>
      <c r="DM1167" s="41"/>
      <c r="DN1167" s="41"/>
      <c r="DO1167" s="41"/>
      <c r="DP1167" s="41"/>
      <c r="DQ1167" s="41"/>
      <c r="DR1167" s="41"/>
      <c r="DS1167" s="41"/>
      <c r="DT1167" s="41"/>
      <c r="DU1167" s="41"/>
      <c r="DV1167" s="41"/>
      <c r="DW1167" s="41"/>
      <c r="DX1167" s="41"/>
      <c r="DY1167" s="41"/>
      <c r="DZ1167" s="41"/>
      <c r="EA1167" s="41"/>
      <c r="EB1167" s="41"/>
      <c r="EC1167" s="41"/>
      <c r="ED1167" s="41"/>
      <c r="EE1167" s="41"/>
      <c r="EF1167" s="41"/>
      <c r="EG1167" s="41"/>
      <c r="EH1167" s="41"/>
      <c r="EI1167" s="41"/>
      <c r="EJ1167" s="41"/>
      <c r="EK1167" s="41"/>
      <c r="EL1167" s="41"/>
      <c r="EM1167" s="41"/>
      <c r="EN1167" s="41"/>
      <c r="EO1167" s="41"/>
      <c r="EP1167" s="41"/>
      <c r="EQ1167" s="41"/>
      <c r="ER1167" s="41"/>
      <c r="ES1167" s="41"/>
      <c r="ET1167" s="41"/>
      <c r="EU1167" s="41"/>
      <c r="EV1167" s="41"/>
      <c r="EW1167" s="41"/>
      <c r="EX1167" s="41"/>
      <c r="EY1167" s="41"/>
      <c r="EZ1167" s="41"/>
      <c r="FA1167" s="41"/>
      <c r="FB1167" s="41"/>
      <c r="FC1167" s="41"/>
      <c r="FD1167" s="41"/>
      <c r="FE1167" s="41"/>
      <c r="FF1167" s="41"/>
      <c r="FG1167" s="41"/>
      <c r="FH1167" s="41"/>
      <c r="FI1167" s="41"/>
      <c r="FJ1167" s="41"/>
      <c r="FK1167" s="41"/>
      <c r="FL1167" s="41"/>
      <c r="FM1167" s="41"/>
      <c r="FN1167" s="41"/>
      <c r="FO1167" s="41"/>
      <c r="FP1167" s="41"/>
      <c r="FQ1167" s="41"/>
      <c r="FR1167" s="41"/>
      <c r="FS1167" s="41"/>
      <c r="FT1167" s="41"/>
      <c r="FU1167" s="41"/>
      <c r="FV1167" s="41"/>
      <c r="FW1167" s="41"/>
      <c r="FX1167" s="41"/>
      <c r="FY1167" s="41"/>
      <c r="FZ1167" s="41"/>
      <c r="GA1167" s="41"/>
      <c r="GB1167" s="41"/>
      <c r="GC1167" s="41"/>
      <c r="GD1167" s="41"/>
      <c r="GE1167" s="41"/>
      <c r="GF1167" s="41"/>
      <c r="GG1167" s="41"/>
      <c r="GH1167" s="41"/>
      <c r="GI1167" s="41"/>
      <c r="GJ1167" s="41"/>
      <c r="GK1167" s="41"/>
      <c r="GL1167" s="41"/>
      <c r="GM1167" s="41"/>
      <c r="GN1167" s="41"/>
      <c r="GO1167" s="41"/>
      <c r="GP1167" s="41"/>
      <c r="GQ1167" s="41"/>
      <c r="GR1167" s="41"/>
      <c r="GS1167" s="41"/>
      <c r="GT1167" s="41"/>
      <c r="GU1167" s="41"/>
      <c r="GV1167" s="41"/>
      <c r="GW1167" s="41"/>
      <c r="GX1167" s="41"/>
      <c r="GY1167" s="41"/>
      <c r="GZ1167" s="41"/>
      <c r="HA1167" s="41"/>
      <c r="HB1167" s="41"/>
      <c r="HC1167" s="41"/>
      <c r="HD1167" s="41"/>
      <c r="HE1167" s="41"/>
      <c r="HF1167" s="41"/>
      <c r="HG1167" s="41"/>
      <c r="HH1167" s="41"/>
      <c r="HI1167" s="41"/>
      <c r="HJ1167" s="41"/>
      <c r="HK1167" s="41"/>
      <c r="HL1167" s="41"/>
      <c r="HM1167" s="41"/>
      <c r="HN1167" s="41"/>
      <c r="HO1167" s="41"/>
      <c r="HP1167" s="41"/>
      <c r="HQ1167" s="41"/>
      <c r="HR1167" s="41"/>
      <c r="HS1167" s="41"/>
      <c r="HT1167" s="41"/>
      <c r="HU1167" s="41"/>
      <c r="HV1167" s="41"/>
      <c r="HW1167" s="41"/>
      <c r="HX1167" s="41"/>
      <c r="HY1167" s="41"/>
      <c r="HZ1167" s="41"/>
      <c r="IA1167" s="41"/>
      <c r="IB1167" s="41"/>
      <c r="IC1167" s="41"/>
      <c r="ID1167" s="41"/>
      <c r="IE1167" s="41"/>
      <c r="IF1167" s="41"/>
      <c r="IG1167" s="41"/>
      <c r="IH1167" s="41"/>
      <c r="II1167" s="41"/>
      <c r="IJ1167" s="41"/>
      <c r="IK1167" s="41"/>
      <c r="IL1167" s="41"/>
      <c r="IM1167" s="41"/>
      <c r="IN1167" s="41"/>
      <c r="IO1167" s="41"/>
      <c r="IP1167" s="41"/>
      <c r="IQ1167" s="41"/>
      <c r="IR1167" s="41"/>
      <c r="IS1167" s="41"/>
      <c r="IT1167" s="41"/>
      <c r="IU1167" s="41"/>
    </row>
    <row r="1168" spans="1:255">
      <c r="A1168" s="73" t="s">
        <v>1027</v>
      </c>
      <c r="B1168" s="61">
        <f>SUM(B1169:B1169)</f>
        <v>0</v>
      </c>
      <c r="C1168" s="61">
        <f>SUM(C1169:C1169)</f>
        <v>0</v>
      </c>
      <c r="D1168" s="61">
        <f>SUM(D1169:D1169)</f>
        <v>0</v>
      </c>
      <c r="E1168" s="78" t="str">
        <f t="shared" si="55"/>
        <v/>
      </c>
      <c r="F1168" s="61">
        <f>SUM(F1169:F1169)</f>
        <v>0</v>
      </c>
      <c r="G1168" s="63" t="str">
        <f t="shared" si="57"/>
        <v/>
      </c>
      <c r="H1168" s="47">
        <f t="shared" si="56"/>
        <v>0</v>
      </c>
    </row>
    <row r="1169" spans="1:255" hidden="1">
      <c r="A1169" s="72" t="s">
        <v>1028</v>
      </c>
      <c r="B1169" s="61"/>
      <c r="C1169" s="61"/>
      <c r="D1169" s="61"/>
      <c r="E1169" s="78" t="str">
        <f t="shared" si="55"/>
        <v/>
      </c>
      <c r="F1169" s="61"/>
      <c r="G1169" s="63" t="str">
        <f t="shared" si="57"/>
        <v/>
      </c>
      <c r="H1169" s="47">
        <f t="shared" si="56"/>
        <v>0</v>
      </c>
    </row>
    <row r="1170" spans="1:255">
      <c r="A1170" s="79" t="s">
        <v>1029</v>
      </c>
      <c r="B1170" s="59">
        <f>B1171</f>
        <v>147</v>
      </c>
      <c r="C1170" s="59">
        <f>C1171</f>
        <v>0</v>
      </c>
      <c r="D1170" s="59">
        <f>D1171</f>
        <v>0</v>
      </c>
      <c r="E1170" s="77" t="str">
        <f t="shared" si="55"/>
        <v/>
      </c>
      <c r="F1170" s="59">
        <f>F1171</f>
        <v>0</v>
      </c>
      <c r="G1170" s="39" t="str">
        <f t="shared" si="57"/>
        <v/>
      </c>
      <c r="H1170" s="40">
        <f t="shared" si="56"/>
        <v>0</v>
      </c>
      <c r="I1170" s="41"/>
      <c r="J1170" s="41"/>
      <c r="K1170" s="41"/>
      <c r="L1170" s="41"/>
      <c r="M1170" s="41"/>
      <c r="N1170" s="41"/>
      <c r="O1170" s="41"/>
      <c r="P1170" s="41"/>
      <c r="Q1170" s="41"/>
      <c r="R1170" s="41"/>
      <c r="S1170" s="41"/>
      <c r="T1170" s="41"/>
      <c r="U1170" s="41"/>
      <c r="V1170" s="41"/>
      <c r="W1170" s="41"/>
      <c r="X1170" s="41"/>
      <c r="Y1170" s="41"/>
      <c r="Z1170" s="41"/>
      <c r="AA1170" s="41"/>
      <c r="AB1170" s="41"/>
      <c r="AC1170" s="41"/>
      <c r="AD1170" s="41"/>
      <c r="AE1170" s="41"/>
      <c r="AF1170" s="41"/>
      <c r="AG1170" s="41"/>
      <c r="AH1170" s="41"/>
      <c r="AI1170" s="41"/>
      <c r="AJ1170" s="41"/>
      <c r="AK1170" s="41"/>
      <c r="AL1170" s="41"/>
      <c r="AM1170" s="41"/>
      <c r="AN1170" s="41"/>
      <c r="AO1170" s="41"/>
      <c r="AP1170" s="41"/>
      <c r="AQ1170" s="41"/>
      <c r="AR1170" s="41"/>
      <c r="AS1170" s="41"/>
      <c r="AT1170" s="41"/>
      <c r="AU1170" s="41"/>
      <c r="AV1170" s="41"/>
      <c r="AW1170" s="41"/>
      <c r="AX1170" s="41"/>
      <c r="AY1170" s="41"/>
      <c r="AZ1170" s="41"/>
      <c r="BA1170" s="41"/>
      <c r="BB1170" s="41"/>
      <c r="BC1170" s="41"/>
      <c r="BD1170" s="41"/>
      <c r="BE1170" s="41"/>
      <c r="BF1170" s="41"/>
      <c r="BG1170" s="41"/>
      <c r="BH1170" s="41"/>
      <c r="BI1170" s="41"/>
      <c r="BJ1170" s="41"/>
      <c r="BK1170" s="41"/>
      <c r="BL1170" s="41"/>
      <c r="BM1170" s="41"/>
      <c r="BN1170" s="41"/>
      <c r="BO1170" s="41"/>
      <c r="BP1170" s="41"/>
      <c r="BQ1170" s="41"/>
      <c r="BR1170" s="41"/>
      <c r="BS1170" s="41"/>
      <c r="BT1170" s="41"/>
      <c r="BU1170" s="41"/>
      <c r="BV1170" s="41"/>
      <c r="BW1170" s="41"/>
      <c r="BX1170" s="41"/>
      <c r="BY1170" s="41"/>
      <c r="BZ1170" s="41"/>
      <c r="CA1170" s="41"/>
      <c r="CB1170" s="41"/>
      <c r="CC1170" s="41"/>
      <c r="CD1170" s="41"/>
      <c r="CE1170" s="41"/>
      <c r="CF1170" s="41"/>
      <c r="CG1170" s="41"/>
      <c r="CH1170" s="41"/>
      <c r="CI1170" s="41"/>
      <c r="CJ1170" s="41"/>
      <c r="CK1170" s="41"/>
      <c r="CL1170" s="41"/>
      <c r="CM1170" s="41"/>
      <c r="CN1170" s="41"/>
      <c r="CO1170" s="41"/>
      <c r="CP1170" s="41"/>
      <c r="CQ1170" s="41"/>
      <c r="CR1170" s="41"/>
      <c r="CS1170" s="41"/>
      <c r="CT1170" s="41"/>
      <c r="CU1170" s="41"/>
      <c r="CV1170" s="41"/>
      <c r="CW1170" s="41"/>
      <c r="CX1170" s="41"/>
      <c r="CY1170" s="41"/>
      <c r="CZ1170" s="41"/>
      <c r="DA1170" s="41"/>
      <c r="DB1170" s="41"/>
      <c r="DC1170" s="41"/>
      <c r="DD1170" s="41"/>
      <c r="DE1170" s="41"/>
      <c r="DF1170" s="41"/>
      <c r="DG1170" s="41"/>
      <c r="DH1170" s="41"/>
      <c r="DI1170" s="41"/>
      <c r="DJ1170" s="41"/>
      <c r="DK1170" s="41"/>
      <c r="DL1170" s="41"/>
      <c r="DM1170" s="41"/>
      <c r="DN1170" s="41"/>
      <c r="DO1170" s="41"/>
      <c r="DP1170" s="41"/>
      <c r="DQ1170" s="41"/>
      <c r="DR1170" s="41"/>
      <c r="DS1170" s="41"/>
      <c r="DT1170" s="41"/>
      <c r="DU1170" s="41"/>
      <c r="DV1170" s="41"/>
      <c r="DW1170" s="41"/>
      <c r="DX1170" s="41"/>
      <c r="DY1170" s="41"/>
      <c r="DZ1170" s="41"/>
      <c r="EA1170" s="41"/>
      <c r="EB1170" s="41"/>
      <c r="EC1170" s="41"/>
      <c r="ED1170" s="41"/>
      <c r="EE1170" s="41"/>
      <c r="EF1170" s="41"/>
      <c r="EG1170" s="41"/>
      <c r="EH1170" s="41"/>
      <c r="EI1170" s="41"/>
      <c r="EJ1170" s="41"/>
      <c r="EK1170" s="41"/>
      <c r="EL1170" s="41"/>
      <c r="EM1170" s="41"/>
      <c r="EN1170" s="41"/>
      <c r="EO1170" s="41"/>
      <c r="EP1170" s="41"/>
      <c r="EQ1170" s="41"/>
      <c r="ER1170" s="41"/>
      <c r="ES1170" s="41"/>
      <c r="ET1170" s="41"/>
      <c r="EU1170" s="41"/>
      <c r="EV1170" s="41"/>
      <c r="EW1170" s="41"/>
      <c r="EX1170" s="41"/>
      <c r="EY1170" s="41"/>
      <c r="EZ1170" s="41"/>
      <c r="FA1170" s="41"/>
      <c r="FB1170" s="41"/>
      <c r="FC1170" s="41"/>
      <c r="FD1170" s="41"/>
      <c r="FE1170" s="41"/>
      <c r="FF1170" s="41"/>
      <c r="FG1170" s="41"/>
      <c r="FH1170" s="41"/>
      <c r="FI1170" s="41"/>
      <c r="FJ1170" s="41"/>
      <c r="FK1170" s="41"/>
      <c r="FL1170" s="41"/>
      <c r="FM1170" s="41"/>
      <c r="FN1170" s="41"/>
      <c r="FO1170" s="41"/>
      <c r="FP1170" s="41"/>
      <c r="FQ1170" s="41"/>
      <c r="FR1170" s="41"/>
      <c r="FS1170" s="41"/>
      <c r="FT1170" s="41"/>
      <c r="FU1170" s="41"/>
      <c r="FV1170" s="41"/>
      <c r="FW1170" s="41"/>
      <c r="FX1170" s="41"/>
      <c r="FY1170" s="41"/>
      <c r="FZ1170" s="41"/>
      <c r="GA1170" s="41"/>
      <c r="GB1170" s="41"/>
      <c r="GC1170" s="41"/>
      <c r="GD1170" s="41"/>
      <c r="GE1170" s="41"/>
      <c r="GF1170" s="41"/>
      <c r="GG1170" s="41"/>
      <c r="GH1170" s="41"/>
      <c r="GI1170" s="41"/>
      <c r="GJ1170" s="41"/>
      <c r="GK1170" s="41"/>
      <c r="GL1170" s="41"/>
      <c r="GM1170" s="41"/>
      <c r="GN1170" s="41"/>
      <c r="GO1170" s="41"/>
      <c r="GP1170" s="41"/>
      <c r="GQ1170" s="41"/>
      <c r="GR1170" s="41"/>
      <c r="GS1170" s="41"/>
      <c r="GT1170" s="41"/>
      <c r="GU1170" s="41"/>
      <c r="GV1170" s="41"/>
      <c r="GW1170" s="41"/>
      <c r="GX1170" s="41"/>
      <c r="GY1170" s="41"/>
      <c r="GZ1170" s="41"/>
      <c r="HA1170" s="41"/>
      <c r="HB1170" s="41"/>
      <c r="HC1170" s="41"/>
      <c r="HD1170" s="41"/>
      <c r="HE1170" s="41"/>
      <c r="HF1170" s="41"/>
      <c r="HG1170" s="41"/>
      <c r="HH1170" s="41"/>
      <c r="HI1170" s="41"/>
      <c r="HJ1170" s="41"/>
      <c r="HK1170" s="41"/>
      <c r="HL1170" s="41"/>
      <c r="HM1170" s="41"/>
      <c r="HN1170" s="41"/>
      <c r="HO1170" s="41"/>
      <c r="HP1170" s="41"/>
      <c r="HQ1170" s="41"/>
      <c r="HR1170" s="41"/>
      <c r="HS1170" s="41"/>
      <c r="HT1170" s="41"/>
      <c r="HU1170" s="41"/>
      <c r="HV1170" s="41"/>
      <c r="HW1170" s="41"/>
      <c r="HX1170" s="41"/>
      <c r="HY1170" s="41"/>
      <c r="HZ1170" s="41"/>
      <c r="IA1170" s="41"/>
      <c r="IB1170" s="41"/>
      <c r="IC1170" s="41"/>
      <c r="ID1170" s="41"/>
      <c r="IE1170" s="41"/>
      <c r="IF1170" s="41"/>
      <c r="IG1170" s="41"/>
      <c r="IH1170" s="41"/>
      <c r="II1170" s="41"/>
      <c r="IJ1170" s="41"/>
      <c r="IK1170" s="41"/>
      <c r="IL1170" s="41"/>
      <c r="IM1170" s="41"/>
      <c r="IN1170" s="41"/>
      <c r="IO1170" s="41"/>
      <c r="IP1170" s="41"/>
      <c r="IQ1170" s="41"/>
      <c r="IR1170" s="41"/>
      <c r="IS1170" s="41"/>
      <c r="IT1170" s="41"/>
      <c r="IU1170" s="41"/>
    </row>
    <row r="1171" spans="1:255">
      <c r="A1171" s="80" t="s">
        <v>1030</v>
      </c>
      <c r="B1171" s="61">
        <v>147</v>
      </c>
      <c r="C1171" s="61"/>
      <c r="D1171" s="61"/>
      <c r="E1171" s="78" t="str">
        <f t="shared" si="55"/>
        <v/>
      </c>
      <c r="F1171" s="61"/>
      <c r="G1171" s="63" t="str">
        <f t="shared" si="57"/>
        <v/>
      </c>
      <c r="H1171" s="47">
        <f t="shared" si="56"/>
        <v>0</v>
      </c>
    </row>
    <row r="1172" spans="1:255">
      <c r="A1172" s="25" t="s">
        <v>1031</v>
      </c>
      <c r="B1172" s="59"/>
      <c r="C1172" s="59"/>
      <c r="D1172" s="59"/>
      <c r="E1172" s="77" t="str">
        <f t="shared" si="55"/>
        <v/>
      </c>
      <c r="F1172" s="59"/>
      <c r="G1172" s="85" t="str">
        <f t="shared" si="57"/>
        <v/>
      </c>
      <c r="H1172" s="40">
        <f t="shared" si="56"/>
        <v>0</v>
      </c>
      <c r="J1172" s="41"/>
    </row>
    <row r="1173" spans="1:255">
      <c r="A1173" s="81" t="s">
        <v>1032</v>
      </c>
      <c r="B1173" s="59">
        <f>龙口镇一般公共预算收入!B50</f>
        <v>14320</v>
      </c>
      <c r="C1173" s="59">
        <v>18396.725299999998</v>
      </c>
      <c r="D1173" s="59">
        <f>龙口镇一般公共预算收入!C50</f>
        <v>17966.415809999999</v>
      </c>
      <c r="E1173" s="38">
        <f t="shared" si="55"/>
        <v>97.660945179194485</v>
      </c>
      <c r="F1173" s="59">
        <f>龙口镇一般公共预算收入!E50</f>
        <v>13801.64</v>
      </c>
      <c r="G1173" s="39">
        <f t="shared" si="57"/>
        <v>30.170327584258104</v>
      </c>
      <c r="H1173" s="40">
        <v>4164</v>
      </c>
    </row>
    <row r="1174" spans="1:255">
      <c r="J1174" s="41"/>
    </row>
    <row r="1175" spans="1:255">
      <c r="E1175" s="117"/>
    </row>
    <row r="1176" spans="1:255">
      <c r="J1176" s="41"/>
    </row>
    <row r="1178" spans="1:255">
      <c r="J1178" s="41"/>
    </row>
    <row r="1180" spans="1:255">
      <c r="J1180" s="41"/>
    </row>
    <row r="1182" spans="1:255">
      <c r="J1182" s="41"/>
    </row>
    <row r="1184" spans="1:255">
      <c r="J1184" s="41"/>
    </row>
    <row r="1186" spans="10:10">
      <c r="J1186" s="41"/>
    </row>
    <row r="1188" spans="10:10">
      <c r="J1188" s="41"/>
    </row>
    <row r="1190" spans="10:10">
      <c r="J1190" s="41"/>
    </row>
    <row r="1192" spans="10:10">
      <c r="J1192" s="41"/>
    </row>
  </sheetData>
  <mergeCells count="9">
    <mergeCell ref="A2:H2"/>
    <mergeCell ref="A4:A5"/>
    <mergeCell ref="C4:C5"/>
    <mergeCell ref="D4:D5"/>
    <mergeCell ref="E4:E5"/>
    <mergeCell ref="F4:F5"/>
    <mergeCell ref="G4:G5"/>
    <mergeCell ref="H4:H5"/>
    <mergeCell ref="B4:B5"/>
  </mergeCells>
  <phoneticPr fontId="1" type="noConversion"/>
  <dataValidations count="1">
    <dataValidation type="whole" allowBlank="1" showInputMessage="1" showErrorMessage="1" error="请输入整数！" sqref="F529:F531 F140:F141 F150:F151 IT150:IW151 IT140:IW141 IT529:IW531 E8:E134 E136:E147 E149:E152 E154:E155 E157:E197 E199:E230 E232:E246 E248:E277 E279:E357 E359:E405 E407:E419 E421 E423 E425:E429 E431:E447 E449:E503 E505 E507:E510 E512:E610 E612:E1173 IT611:IW611 IT247:IW247 IT153:IW153 IT231:IW231 IT198:IW198 IT156:IW156 IT148:IW148 IT135:IW135 IT504:IW504 IT448:IW448 IT430:IW430 IT422:IW422 IT424:IW424 IT420:IW420 IT406:IW406 IT358:IW358 IT506:IW506 IT511:IW511 IT278:IW278 IT7:IW7 B611:F611 B504:F504 B420:F420 B424:F424 B422:F422 B430:F430 B448:F448 B148:F148 B156:F156 B198:F198 B231:F231 B153:F153 B247:F247 B7:F7 B511:F511 B506:F506 B140:D141 B150:D151 B406:F406 B358:F358 B135:F135 B529:D531 B278:F278">
      <formula1>-100000000</formula1>
      <formula2>100000000</formula2>
    </dataValidation>
  </dataValidations>
  <pageMargins left="0.31496062992125984" right="0.31496062992125984" top="0.35433070866141736" bottom="0.55118110236220474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123"/>
  <sheetViews>
    <sheetView tabSelected="1" topLeftCell="A23" workbookViewId="0">
      <selection activeCell="E35" sqref="E35"/>
    </sheetView>
  </sheetViews>
  <sheetFormatPr defaultColWidth="11.25" defaultRowHeight="13.5"/>
  <cols>
    <col min="1" max="1" width="42.75" style="88" customWidth="1"/>
    <col min="2" max="2" width="6.25" style="88" hidden="1" customWidth="1"/>
    <col min="3" max="3" width="17" style="88" customWidth="1"/>
    <col min="4" max="4" width="15.75" style="88" hidden="1" customWidth="1"/>
    <col min="5" max="5" width="15.375" style="88" customWidth="1"/>
    <col min="6" max="6" width="18" style="88" customWidth="1"/>
    <col min="7" max="7" width="17.25" style="89" customWidth="1"/>
    <col min="8" max="8" width="9" style="90" customWidth="1"/>
    <col min="9" max="9" width="15.5" style="90" customWidth="1"/>
    <col min="10" max="248" width="9" style="90" customWidth="1"/>
    <col min="249" max="249" width="40.5" style="90" customWidth="1"/>
    <col min="250" max="250" width="11" style="90" customWidth="1"/>
    <col min="251" max="251" width="11.75" style="90" customWidth="1"/>
    <col min="252" max="252" width="11.25" style="90" customWidth="1"/>
    <col min="253" max="253" width="13.375" style="90" customWidth="1"/>
    <col min="254" max="16384" width="11.25" style="90"/>
  </cols>
  <sheetData>
    <row r="1" spans="1:7">
      <c r="A1" s="88" t="s">
        <v>1140</v>
      </c>
    </row>
    <row r="2" spans="1:7" ht="22.5">
      <c r="A2" s="123" t="s">
        <v>1146</v>
      </c>
      <c r="B2" s="123"/>
      <c r="C2" s="123"/>
      <c r="D2" s="123"/>
      <c r="E2" s="123"/>
      <c r="F2" s="123"/>
      <c r="G2" s="123"/>
    </row>
    <row r="3" spans="1:7" ht="14.25">
      <c r="A3" s="33"/>
      <c r="B3" s="56"/>
      <c r="C3" s="56" t="s">
        <v>1033</v>
      </c>
      <c r="D3" s="91"/>
      <c r="E3" s="91"/>
      <c r="F3" s="91"/>
      <c r="G3" s="92" t="s">
        <v>69</v>
      </c>
    </row>
    <row r="4" spans="1:7" ht="20.25" customHeight="1">
      <c r="A4" s="124" t="s">
        <v>70</v>
      </c>
      <c r="B4" s="138" t="s">
        <v>28</v>
      </c>
      <c r="C4" s="138" t="s">
        <v>29</v>
      </c>
      <c r="D4" s="140" t="s">
        <v>73</v>
      </c>
      <c r="E4" s="132" t="s">
        <v>107</v>
      </c>
      <c r="F4" s="132" t="s">
        <v>75</v>
      </c>
      <c r="G4" s="134" t="s">
        <v>76</v>
      </c>
    </row>
    <row r="5" spans="1:7" ht="20.25" customHeight="1">
      <c r="A5" s="125"/>
      <c r="B5" s="139"/>
      <c r="C5" s="139"/>
      <c r="D5" s="141"/>
      <c r="E5" s="133"/>
      <c r="F5" s="133"/>
      <c r="G5" s="135"/>
    </row>
    <row r="6" spans="1:7">
      <c r="A6" s="36" t="s">
        <v>108</v>
      </c>
      <c r="B6" s="82">
        <f>B7+B18+B51+B68+B73+B75+B77+B80+B91+B107</f>
        <v>0</v>
      </c>
      <c r="C6" s="82">
        <f>C7+C18+C51+C68+C73+C75+C77+C80+C91+C107</f>
        <v>16977.415809999999</v>
      </c>
      <c r="D6" s="93" t="str">
        <f>IFERROR(C6/B6*100,"")</f>
        <v/>
      </c>
      <c r="E6" s="82">
        <f>E7+E18+E51+E68+E73+E75+E77+E80+E91+E107</f>
        <v>12687.508899999999</v>
      </c>
      <c r="F6" s="94">
        <f>IFERROR(G6/E6*100,"")</f>
        <v>33.812050449083827</v>
      </c>
      <c r="G6" s="95">
        <f t="shared" ref="G6:G69" si="0">C6-E6</f>
        <v>4289.9069099999997</v>
      </c>
    </row>
    <row r="7" spans="1:7">
      <c r="A7" s="96" t="s">
        <v>1034</v>
      </c>
      <c r="B7" s="82">
        <f>SUM(B8:B17)</f>
        <v>0</v>
      </c>
      <c r="C7" s="82">
        <f>SUM(C8:C17)</f>
        <v>3504.0529999999999</v>
      </c>
      <c r="D7" s="93" t="str">
        <f>IFERROR(C7/B7*100,"")</f>
        <v/>
      </c>
      <c r="E7" s="82">
        <f>SUM(E8:E17)</f>
        <v>3396.0951999999997</v>
      </c>
      <c r="F7" s="94">
        <f t="shared" ref="F7:F70" si="1">IFERROR(G7/E7*100,"")</f>
        <v>3.1788802622494257</v>
      </c>
      <c r="G7" s="95">
        <f t="shared" si="0"/>
        <v>107.95780000000013</v>
      </c>
    </row>
    <row r="8" spans="1:7">
      <c r="A8" s="84" t="s">
        <v>1035</v>
      </c>
      <c r="B8" s="97"/>
      <c r="C8" s="97">
        <v>2179.9562999999998</v>
      </c>
      <c r="D8" s="98" t="str">
        <f t="shared" ref="D8:D71" si="2">IFERROR(C8/B8*100,"")</f>
        <v/>
      </c>
      <c r="E8" s="97">
        <v>2113.1152999999999</v>
      </c>
      <c r="F8" s="99">
        <f t="shared" si="1"/>
        <v>3.1631496870994167</v>
      </c>
      <c r="G8" s="100">
        <f t="shared" si="0"/>
        <v>66.840999999999894</v>
      </c>
    </row>
    <row r="9" spans="1:7">
      <c r="A9" s="84" t="s">
        <v>1036</v>
      </c>
      <c r="B9" s="97"/>
      <c r="C9" s="97">
        <v>538.55669999999998</v>
      </c>
      <c r="D9" s="98" t="str">
        <f t="shared" si="2"/>
        <v/>
      </c>
      <c r="E9" s="97">
        <v>346.91770000000002</v>
      </c>
      <c r="F9" s="99">
        <f t="shared" si="1"/>
        <v>55.240479226052727</v>
      </c>
      <c r="G9" s="100">
        <f t="shared" si="0"/>
        <v>191.63899999999995</v>
      </c>
    </row>
    <row r="10" spans="1:7">
      <c r="A10" s="84" t="s">
        <v>1037</v>
      </c>
      <c r="B10" s="97"/>
      <c r="C10" s="97">
        <v>97.245999999999995</v>
      </c>
      <c r="D10" s="98" t="str">
        <f t="shared" si="2"/>
        <v/>
      </c>
      <c r="E10" s="97">
        <v>292.38260000000002</v>
      </c>
      <c r="F10" s="99">
        <f t="shared" si="1"/>
        <v>-66.740154851896122</v>
      </c>
      <c r="G10" s="100">
        <f t="shared" si="0"/>
        <v>-195.13660000000004</v>
      </c>
    </row>
    <row r="11" spans="1:7">
      <c r="A11" s="84" t="s">
        <v>1038</v>
      </c>
      <c r="B11" s="97"/>
      <c r="C11" s="97">
        <v>116.0334</v>
      </c>
      <c r="D11" s="98" t="str">
        <f t="shared" si="2"/>
        <v/>
      </c>
      <c r="E11" s="97">
        <v>522.87009999999998</v>
      </c>
      <c r="F11" s="99">
        <f t="shared" si="1"/>
        <v>-77.808369612261245</v>
      </c>
      <c r="G11" s="100">
        <f t="shared" si="0"/>
        <v>-406.83669999999995</v>
      </c>
    </row>
    <row r="12" spans="1:7" hidden="1">
      <c r="A12" s="84" t="s">
        <v>1039</v>
      </c>
      <c r="B12" s="97"/>
      <c r="C12" s="97"/>
      <c r="D12" s="98" t="str">
        <f t="shared" si="2"/>
        <v/>
      </c>
      <c r="E12" s="97"/>
      <c r="F12" s="99" t="str">
        <f t="shared" si="1"/>
        <v/>
      </c>
      <c r="G12" s="100">
        <f t="shared" si="0"/>
        <v>0</v>
      </c>
    </row>
    <row r="13" spans="1:7">
      <c r="A13" s="84" t="s">
        <v>1040</v>
      </c>
      <c r="B13" s="97"/>
      <c r="C13" s="97">
        <v>11</v>
      </c>
      <c r="D13" s="98" t="str">
        <f t="shared" si="2"/>
        <v/>
      </c>
      <c r="E13" s="97">
        <v>5</v>
      </c>
      <c r="F13" s="99">
        <f t="shared" si="1"/>
        <v>120</v>
      </c>
      <c r="G13" s="100">
        <f t="shared" si="0"/>
        <v>6</v>
      </c>
    </row>
    <row r="14" spans="1:7">
      <c r="A14" s="84" t="s">
        <v>1041</v>
      </c>
      <c r="B14" s="97"/>
      <c r="C14" s="97">
        <v>244.554</v>
      </c>
      <c r="D14" s="98" t="str">
        <f t="shared" si="2"/>
        <v/>
      </c>
      <c r="E14" s="97">
        <v>115.8095</v>
      </c>
      <c r="F14" s="99">
        <f t="shared" si="1"/>
        <v>111.16920459893187</v>
      </c>
      <c r="G14" s="100">
        <f t="shared" si="0"/>
        <v>128.74450000000002</v>
      </c>
    </row>
    <row r="15" spans="1:7">
      <c r="A15" s="84" t="s">
        <v>1042</v>
      </c>
      <c r="B15" s="97"/>
      <c r="C15" s="97">
        <v>316.70659999999998</v>
      </c>
      <c r="D15" s="98" t="str">
        <f t="shared" si="2"/>
        <v/>
      </c>
      <c r="E15" s="97"/>
      <c r="F15" s="99" t="str">
        <f t="shared" si="1"/>
        <v/>
      </c>
      <c r="G15" s="100">
        <f t="shared" si="0"/>
        <v>316.70659999999998</v>
      </c>
    </row>
    <row r="16" spans="1:7" hidden="1">
      <c r="A16" s="84" t="s">
        <v>1043</v>
      </c>
      <c r="B16" s="97"/>
      <c r="C16" s="97"/>
      <c r="D16" s="98" t="str">
        <f t="shared" si="2"/>
        <v/>
      </c>
      <c r="E16" s="97"/>
      <c r="F16" s="99" t="str">
        <f t="shared" si="1"/>
        <v/>
      </c>
      <c r="G16" s="100">
        <f t="shared" si="0"/>
        <v>0</v>
      </c>
    </row>
    <row r="17" spans="1:7" hidden="1">
      <c r="A17" s="84" t="s">
        <v>1044</v>
      </c>
      <c r="B17" s="97"/>
      <c r="C17" s="97"/>
      <c r="D17" s="98" t="str">
        <f t="shared" si="2"/>
        <v/>
      </c>
      <c r="E17" s="97"/>
      <c r="F17" s="99" t="str">
        <f t="shared" si="1"/>
        <v/>
      </c>
      <c r="G17" s="100">
        <f t="shared" si="0"/>
        <v>0</v>
      </c>
    </row>
    <row r="18" spans="1:7">
      <c r="A18" s="96" t="s">
        <v>1045</v>
      </c>
      <c r="B18" s="82">
        <f>SUM(B19:B50)</f>
        <v>0</v>
      </c>
      <c r="C18" s="82">
        <f>SUM(C19:C50)</f>
        <v>6030.4630100000004</v>
      </c>
      <c r="D18" s="93" t="str">
        <f t="shared" si="2"/>
        <v/>
      </c>
      <c r="E18" s="82">
        <f>SUM(E19:E50)</f>
        <v>5849.1884</v>
      </c>
      <c r="F18" s="94">
        <f t="shared" si="1"/>
        <v>3.0991412415438764</v>
      </c>
      <c r="G18" s="95">
        <f t="shared" si="0"/>
        <v>181.27461000000039</v>
      </c>
    </row>
    <row r="19" spans="1:7">
      <c r="A19" s="84" t="s">
        <v>1046</v>
      </c>
      <c r="B19" s="83"/>
      <c r="C19" s="83">
        <v>216.87909999999999</v>
      </c>
      <c r="D19" s="98" t="str">
        <f t="shared" si="2"/>
        <v/>
      </c>
      <c r="E19" s="83">
        <v>208.4511</v>
      </c>
      <c r="F19" s="99">
        <f t="shared" si="1"/>
        <v>4.0431544856323605</v>
      </c>
      <c r="G19" s="100">
        <f t="shared" si="0"/>
        <v>8.4279999999999973</v>
      </c>
    </row>
    <row r="20" spans="1:7">
      <c r="A20" s="84" t="s">
        <v>1047</v>
      </c>
      <c r="B20" s="83"/>
      <c r="C20" s="83">
        <v>0.64</v>
      </c>
      <c r="D20" s="98" t="str">
        <f t="shared" si="2"/>
        <v/>
      </c>
      <c r="E20" s="83">
        <v>1.4993000000000001</v>
      </c>
      <c r="F20" s="99">
        <f t="shared" si="1"/>
        <v>-57.31341292603215</v>
      </c>
      <c r="G20" s="100">
        <f t="shared" si="0"/>
        <v>-0.85930000000000006</v>
      </c>
    </row>
    <row r="21" spans="1:7" hidden="1">
      <c r="A21" s="84" t="s">
        <v>1048</v>
      </c>
      <c r="B21" s="83"/>
      <c r="C21" s="83"/>
      <c r="D21" s="98" t="str">
        <f t="shared" si="2"/>
        <v/>
      </c>
      <c r="E21" s="83"/>
      <c r="F21" s="99" t="str">
        <f t="shared" si="1"/>
        <v/>
      </c>
      <c r="G21" s="100">
        <f t="shared" si="0"/>
        <v>0</v>
      </c>
    </row>
    <row r="22" spans="1:7" hidden="1">
      <c r="A22" s="84" t="s">
        <v>1049</v>
      </c>
      <c r="B22" s="83"/>
      <c r="C22" s="83"/>
      <c r="D22" s="98" t="str">
        <f t="shared" si="2"/>
        <v/>
      </c>
      <c r="E22" s="83"/>
      <c r="F22" s="99" t="str">
        <f t="shared" si="1"/>
        <v/>
      </c>
      <c r="G22" s="100">
        <f t="shared" si="0"/>
        <v>0</v>
      </c>
    </row>
    <row r="23" spans="1:7">
      <c r="A23" s="84" t="s">
        <v>1050</v>
      </c>
      <c r="B23" s="83"/>
      <c r="C23" s="83">
        <v>1.5385</v>
      </c>
      <c r="D23" s="98" t="str">
        <f t="shared" si="2"/>
        <v/>
      </c>
      <c r="E23" s="83">
        <v>0.37940000000000002</v>
      </c>
      <c r="F23" s="99">
        <f t="shared" si="1"/>
        <v>305.50869794412228</v>
      </c>
      <c r="G23" s="100">
        <f t="shared" si="0"/>
        <v>1.1591</v>
      </c>
    </row>
    <row r="24" spans="1:7">
      <c r="A24" s="84" t="s">
        <v>1051</v>
      </c>
      <c r="B24" s="83"/>
      <c r="C24" s="83">
        <v>15.6508</v>
      </c>
      <c r="D24" s="98" t="str">
        <f t="shared" si="2"/>
        <v/>
      </c>
      <c r="E24" s="83">
        <v>12.923999999999999</v>
      </c>
      <c r="F24" s="99">
        <f t="shared" si="1"/>
        <v>21.098731043020745</v>
      </c>
      <c r="G24" s="100">
        <f t="shared" si="0"/>
        <v>2.7268000000000008</v>
      </c>
    </row>
    <row r="25" spans="1:7">
      <c r="A25" s="84" t="s">
        <v>1052</v>
      </c>
      <c r="B25" s="83"/>
      <c r="C25" s="83">
        <v>45.125300000000003</v>
      </c>
      <c r="D25" s="98" t="str">
        <f t="shared" si="2"/>
        <v/>
      </c>
      <c r="E25" s="83">
        <v>29.382000000000001</v>
      </c>
      <c r="F25" s="99">
        <f t="shared" si="1"/>
        <v>53.581444421754817</v>
      </c>
      <c r="G25" s="100">
        <f t="shared" si="0"/>
        <v>15.743300000000001</v>
      </c>
    </row>
    <row r="26" spans="1:7" hidden="1">
      <c r="A26" s="84" t="s">
        <v>1053</v>
      </c>
      <c r="B26" s="83"/>
      <c r="C26" s="83"/>
      <c r="D26" s="98" t="str">
        <f t="shared" si="2"/>
        <v/>
      </c>
      <c r="E26" s="83"/>
      <c r="F26" s="99" t="str">
        <f t="shared" si="1"/>
        <v/>
      </c>
      <c r="G26" s="100">
        <f t="shared" si="0"/>
        <v>0</v>
      </c>
    </row>
    <row r="27" spans="1:7" hidden="1">
      <c r="A27" s="84" t="s">
        <v>1054</v>
      </c>
      <c r="B27" s="83"/>
      <c r="C27" s="83"/>
      <c r="D27" s="98" t="str">
        <f t="shared" si="2"/>
        <v/>
      </c>
      <c r="E27" s="83"/>
      <c r="F27" s="99" t="str">
        <f t="shared" si="1"/>
        <v/>
      </c>
      <c r="G27" s="100">
        <f t="shared" si="0"/>
        <v>0</v>
      </c>
    </row>
    <row r="28" spans="1:7">
      <c r="A28" s="84" t="s">
        <v>1055</v>
      </c>
      <c r="B28" s="83"/>
      <c r="C28" s="83"/>
      <c r="D28" s="98" t="str">
        <f t="shared" si="2"/>
        <v/>
      </c>
      <c r="E28" s="83">
        <v>0.42199999999999999</v>
      </c>
      <c r="F28" s="99">
        <f t="shared" si="1"/>
        <v>-100</v>
      </c>
      <c r="G28" s="100">
        <f t="shared" si="0"/>
        <v>-0.42199999999999999</v>
      </c>
    </row>
    <row r="29" spans="1:7">
      <c r="A29" s="84" t="s">
        <v>1056</v>
      </c>
      <c r="B29" s="83"/>
      <c r="C29" s="115"/>
      <c r="D29" s="98" t="str">
        <f t="shared" si="2"/>
        <v/>
      </c>
      <c r="E29" s="83">
        <v>14.453799999999999</v>
      </c>
      <c r="F29" s="99">
        <f t="shared" si="1"/>
        <v>-100</v>
      </c>
      <c r="G29" s="100">
        <f t="shared" si="0"/>
        <v>-14.453799999999999</v>
      </c>
    </row>
    <row r="30" spans="1:7">
      <c r="A30" s="84" t="s">
        <v>1057</v>
      </c>
      <c r="B30" s="83"/>
      <c r="C30" s="83">
        <v>5152.2490100000005</v>
      </c>
      <c r="D30" s="98" t="str">
        <f t="shared" si="2"/>
        <v/>
      </c>
      <c r="E30" s="83">
        <v>5231.4173000000001</v>
      </c>
      <c r="F30" s="99">
        <f t="shared" si="1"/>
        <v>-1.5133239323117966</v>
      </c>
      <c r="G30" s="100">
        <f t="shared" si="0"/>
        <v>-79.168289999999615</v>
      </c>
    </row>
    <row r="31" spans="1:7" hidden="1">
      <c r="A31" s="84" t="s">
        <v>1058</v>
      </c>
      <c r="B31" s="83"/>
      <c r="C31" s="83"/>
      <c r="D31" s="98" t="str">
        <f t="shared" si="2"/>
        <v/>
      </c>
      <c r="E31" s="83"/>
      <c r="F31" s="99" t="str">
        <f t="shared" si="1"/>
        <v/>
      </c>
      <c r="G31" s="100">
        <f t="shared" si="0"/>
        <v>0</v>
      </c>
    </row>
    <row r="32" spans="1:7">
      <c r="A32" s="84" t="s">
        <v>1059</v>
      </c>
      <c r="B32" s="83"/>
      <c r="C32" s="83">
        <v>15.9689</v>
      </c>
      <c r="D32" s="98" t="str">
        <f t="shared" si="2"/>
        <v/>
      </c>
      <c r="E32" s="83">
        <v>29.966899999999999</v>
      </c>
      <c r="F32" s="99">
        <f t="shared" si="1"/>
        <v>-46.711538397365096</v>
      </c>
      <c r="G32" s="100">
        <f t="shared" si="0"/>
        <v>-13.997999999999999</v>
      </c>
    </row>
    <row r="33" spans="1:7">
      <c r="A33" s="84" t="s">
        <v>1060</v>
      </c>
      <c r="B33" s="83"/>
      <c r="C33" s="97">
        <v>3.8780000000000001</v>
      </c>
      <c r="D33" s="98" t="str">
        <f t="shared" si="2"/>
        <v/>
      </c>
      <c r="E33" s="97">
        <v>11.5</v>
      </c>
      <c r="F33" s="99">
        <f t="shared" si="1"/>
        <v>-66.278260869565216</v>
      </c>
      <c r="G33" s="100">
        <f t="shared" si="0"/>
        <v>-7.6219999999999999</v>
      </c>
    </row>
    <row r="34" spans="1:7">
      <c r="A34" s="84" t="s">
        <v>1061</v>
      </c>
      <c r="B34" s="83"/>
      <c r="C34" s="83">
        <v>56.887599999999999</v>
      </c>
      <c r="D34" s="98" t="str">
        <f t="shared" si="2"/>
        <v/>
      </c>
      <c r="E34" s="83">
        <v>66.000900000000001</v>
      </c>
      <c r="F34" s="99">
        <f t="shared" si="1"/>
        <v>-13.807842014275568</v>
      </c>
      <c r="G34" s="100">
        <f t="shared" si="0"/>
        <v>-9.1133000000000024</v>
      </c>
    </row>
    <row r="35" spans="1:7">
      <c r="A35" s="84" t="s">
        <v>1062</v>
      </c>
      <c r="B35" s="83"/>
      <c r="C35" s="83">
        <v>8.4947999999999997</v>
      </c>
      <c r="D35" s="98" t="str">
        <f t="shared" si="2"/>
        <v/>
      </c>
      <c r="E35" s="83">
        <v>0.35110000000000002</v>
      </c>
      <c r="F35" s="99">
        <f t="shared" si="1"/>
        <v>2319.4816291654797</v>
      </c>
      <c r="G35" s="100">
        <f t="shared" si="0"/>
        <v>8.1436999999999991</v>
      </c>
    </row>
    <row r="36" spans="1:7" hidden="1">
      <c r="A36" s="84" t="s">
        <v>1063</v>
      </c>
      <c r="B36" s="83"/>
      <c r="C36" s="83"/>
      <c r="D36" s="98" t="str">
        <f t="shared" si="2"/>
        <v/>
      </c>
      <c r="E36" s="83"/>
      <c r="F36" s="94" t="str">
        <f t="shared" si="1"/>
        <v/>
      </c>
      <c r="G36" s="95">
        <f t="shared" si="0"/>
        <v>0</v>
      </c>
    </row>
    <row r="37" spans="1:7" hidden="1">
      <c r="A37" s="84" t="s">
        <v>1064</v>
      </c>
      <c r="B37" s="83"/>
      <c r="C37" s="83"/>
      <c r="D37" s="98" t="str">
        <f t="shared" si="2"/>
        <v/>
      </c>
      <c r="E37" s="83"/>
      <c r="F37" s="99" t="str">
        <f t="shared" si="1"/>
        <v/>
      </c>
      <c r="G37" s="100">
        <f t="shared" si="0"/>
        <v>0</v>
      </c>
    </row>
    <row r="38" spans="1:7" hidden="1">
      <c r="A38" s="84" t="s">
        <v>1065</v>
      </c>
      <c r="B38" s="83"/>
      <c r="C38" s="83"/>
      <c r="D38" s="98" t="str">
        <f t="shared" si="2"/>
        <v/>
      </c>
      <c r="E38" s="83"/>
      <c r="F38" s="99" t="str">
        <f t="shared" si="1"/>
        <v/>
      </c>
      <c r="G38" s="100">
        <f t="shared" si="0"/>
        <v>0</v>
      </c>
    </row>
    <row r="39" spans="1:7" hidden="1">
      <c r="A39" s="84" t="s">
        <v>1066</v>
      </c>
      <c r="B39" s="83"/>
      <c r="C39" s="83"/>
      <c r="D39" s="98" t="str">
        <f t="shared" si="2"/>
        <v/>
      </c>
      <c r="E39" s="83"/>
      <c r="F39" s="99" t="str">
        <f t="shared" si="1"/>
        <v/>
      </c>
      <c r="G39" s="100">
        <f t="shared" si="0"/>
        <v>0</v>
      </c>
    </row>
    <row r="40" spans="1:7" hidden="1">
      <c r="A40" s="84" t="s">
        <v>1067</v>
      </c>
      <c r="B40" s="83"/>
      <c r="C40" s="83"/>
      <c r="D40" s="98" t="str">
        <f t="shared" si="2"/>
        <v/>
      </c>
      <c r="E40" s="83"/>
      <c r="F40" s="99" t="str">
        <f t="shared" si="1"/>
        <v/>
      </c>
      <c r="G40" s="100">
        <f t="shared" si="0"/>
        <v>0</v>
      </c>
    </row>
    <row r="41" spans="1:7" hidden="1">
      <c r="A41" s="84" t="s">
        <v>1068</v>
      </c>
      <c r="B41" s="83"/>
      <c r="C41" s="83"/>
      <c r="D41" s="98" t="str">
        <f t="shared" si="2"/>
        <v/>
      </c>
      <c r="E41" s="83"/>
      <c r="F41" s="99" t="str">
        <f t="shared" si="1"/>
        <v/>
      </c>
      <c r="G41" s="100">
        <f t="shared" si="0"/>
        <v>0</v>
      </c>
    </row>
    <row r="42" spans="1:7" hidden="1">
      <c r="A42" s="84" t="s">
        <v>1069</v>
      </c>
      <c r="B42" s="83"/>
      <c r="C42" s="83"/>
      <c r="D42" s="98" t="str">
        <f t="shared" si="2"/>
        <v/>
      </c>
      <c r="E42" s="83"/>
      <c r="F42" s="99" t="str">
        <f t="shared" si="1"/>
        <v/>
      </c>
      <c r="G42" s="100">
        <f t="shared" si="0"/>
        <v>0</v>
      </c>
    </row>
    <row r="43" spans="1:7">
      <c r="A43" s="84" t="s">
        <v>1070</v>
      </c>
      <c r="B43" s="83"/>
      <c r="C43" s="83">
        <v>190.72659999999999</v>
      </c>
      <c r="D43" s="98" t="str">
        <f t="shared" si="2"/>
        <v/>
      </c>
      <c r="E43" s="83"/>
      <c r="F43" s="99" t="str">
        <f t="shared" si="1"/>
        <v/>
      </c>
      <c r="G43" s="100">
        <f t="shared" si="0"/>
        <v>190.72659999999999</v>
      </c>
    </row>
    <row r="44" spans="1:7" hidden="1">
      <c r="A44" s="84" t="s">
        <v>1071</v>
      </c>
      <c r="B44" s="83"/>
      <c r="C44" s="83"/>
      <c r="D44" s="98" t="str">
        <f t="shared" si="2"/>
        <v/>
      </c>
      <c r="E44" s="83"/>
      <c r="F44" s="99" t="str">
        <f t="shared" si="1"/>
        <v/>
      </c>
      <c r="G44" s="100">
        <f t="shared" si="0"/>
        <v>0</v>
      </c>
    </row>
    <row r="45" spans="1:7" hidden="1">
      <c r="A45" s="84" t="s">
        <v>1072</v>
      </c>
      <c r="B45" s="83"/>
      <c r="C45" s="83"/>
      <c r="D45" s="98" t="str">
        <f t="shared" si="2"/>
        <v/>
      </c>
      <c r="E45" s="83"/>
      <c r="F45" s="99"/>
      <c r="G45" s="100">
        <f t="shared" si="0"/>
        <v>0</v>
      </c>
    </row>
    <row r="46" spans="1:7" hidden="1">
      <c r="A46" s="84" t="s">
        <v>1073</v>
      </c>
      <c r="B46" s="83"/>
      <c r="C46" s="83"/>
      <c r="D46" s="98" t="str">
        <f t="shared" si="2"/>
        <v/>
      </c>
      <c r="E46" s="83"/>
      <c r="F46" s="99" t="str">
        <f t="shared" si="1"/>
        <v/>
      </c>
      <c r="G46" s="100">
        <f t="shared" si="0"/>
        <v>0</v>
      </c>
    </row>
    <row r="47" spans="1:7">
      <c r="A47" s="84" t="s">
        <v>1074</v>
      </c>
      <c r="B47" s="83"/>
      <c r="C47" s="83">
        <v>32.077500000000001</v>
      </c>
      <c r="D47" s="98" t="str">
        <f t="shared" si="2"/>
        <v/>
      </c>
      <c r="E47" s="83">
        <v>56</v>
      </c>
      <c r="F47" s="99">
        <f t="shared" si="1"/>
        <v>-42.71875</v>
      </c>
      <c r="G47" s="100">
        <f t="shared" si="0"/>
        <v>-23.922499999999999</v>
      </c>
    </row>
    <row r="48" spans="1:7">
      <c r="A48" s="84" t="s">
        <v>1075</v>
      </c>
      <c r="B48" s="83"/>
      <c r="C48" s="83">
        <v>46.234999999999999</v>
      </c>
      <c r="D48" s="98" t="str">
        <f t="shared" si="2"/>
        <v/>
      </c>
      <c r="E48" s="83">
        <v>11.095000000000001</v>
      </c>
      <c r="F48" s="99">
        <f t="shared" si="1"/>
        <v>316.71924290220818</v>
      </c>
      <c r="G48" s="100">
        <f t="shared" si="0"/>
        <v>35.14</v>
      </c>
    </row>
    <row r="49" spans="1:7" hidden="1">
      <c r="A49" s="84" t="s">
        <v>1076</v>
      </c>
      <c r="B49" s="83"/>
      <c r="C49" s="83"/>
      <c r="D49" s="98" t="str">
        <f t="shared" si="2"/>
        <v/>
      </c>
      <c r="E49" s="83"/>
      <c r="F49" s="99" t="str">
        <f t="shared" si="1"/>
        <v/>
      </c>
      <c r="G49" s="100">
        <f t="shared" si="0"/>
        <v>0</v>
      </c>
    </row>
    <row r="50" spans="1:7">
      <c r="A50" s="84" t="s">
        <v>1077</v>
      </c>
      <c r="B50" s="83"/>
      <c r="C50" s="83">
        <v>244.11189999999999</v>
      </c>
      <c r="D50" s="98" t="str">
        <f t="shared" si="2"/>
        <v/>
      </c>
      <c r="E50" s="83">
        <v>175.34559999999999</v>
      </c>
      <c r="F50" s="99">
        <f t="shared" si="1"/>
        <v>39.217579454517256</v>
      </c>
      <c r="G50" s="100">
        <f t="shared" si="0"/>
        <v>68.766300000000001</v>
      </c>
    </row>
    <row r="51" spans="1:7">
      <c r="A51" s="96" t="s">
        <v>1078</v>
      </c>
      <c r="B51" s="82">
        <f>SUM(B52:B67)</f>
        <v>0</v>
      </c>
      <c r="C51" s="82">
        <f>SUM(C52:C67)</f>
        <v>6467.0311000000002</v>
      </c>
      <c r="D51" s="93" t="str">
        <f t="shared" si="2"/>
        <v/>
      </c>
      <c r="E51" s="82">
        <f>SUM(E52:E67)</f>
        <v>3442.2252999999996</v>
      </c>
      <c r="F51" s="94">
        <f t="shared" si="1"/>
        <v>87.873556678582332</v>
      </c>
      <c r="G51" s="95">
        <f t="shared" si="0"/>
        <v>3024.8058000000005</v>
      </c>
    </row>
    <row r="52" spans="1:7" hidden="1">
      <c r="A52" s="84" t="s">
        <v>1079</v>
      </c>
      <c r="B52" s="83"/>
      <c r="C52" s="83"/>
      <c r="D52" s="98" t="str">
        <f t="shared" si="2"/>
        <v/>
      </c>
      <c r="E52" s="83"/>
      <c r="F52" s="99" t="str">
        <f t="shared" si="1"/>
        <v/>
      </c>
      <c r="G52" s="100">
        <f t="shared" si="0"/>
        <v>0</v>
      </c>
    </row>
    <row r="53" spans="1:7">
      <c r="A53" s="84" t="s">
        <v>1080</v>
      </c>
      <c r="B53" s="83"/>
      <c r="C53" s="83">
        <v>2611.7148999999999</v>
      </c>
      <c r="D53" s="98" t="str">
        <f t="shared" si="2"/>
        <v/>
      </c>
      <c r="E53" s="83">
        <v>1729.1793</v>
      </c>
      <c r="F53" s="99">
        <f t="shared" si="1"/>
        <v>51.03783048987458</v>
      </c>
      <c r="G53" s="100">
        <f t="shared" si="0"/>
        <v>882.53559999999993</v>
      </c>
    </row>
    <row r="54" spans="1:7">
      <c r="A54" s="84" t="s">
        <v>1081</v>
      </c>
      <c r="B54" s="83"/>
      <c r="C54" s="83">
        <v>13.9983</v>
      </c>
      <c r="D54" s="98" t="str">
        <f t="shared" si="2"/>
        <v/>
      </c>
      <c r="E54" s="83"/>
      <c r="F54" s="99" t="str">
        <f t="shared" si="1"/>
        <v/>
      </c>
      <c r="G54" s="100">
        <f t="shared" si="0"/>
        <v>13.9983</v>
      </c>
    </row>
    <row r="55" spans="1:7">
      <c r="A55" s="84" t="s">
        <v>1082</v>
      </c>
      <c r="B55" s="83"/>
      <c r="C55" s="83">
        <v>6.3239999999999998</v>
      </c>
      <c r="D55" s="98" t="str">
        <f t="shared" si="2"/>
        <v/>
      </c>
      <c r="E55" s="83">
        <v>38.302</v>
      </c>
      <c r="F55" s="99">
        <f t="shared" si="1"/>
        <v>-83.489112840060571</v>
      </c>
      <c r="G55" s="100">
        <f t="shared" si="0"/>
        <v>-31.978000000000002</v>
      </c>
    </row>
    <row r="56" spans="1:7">
      <c r="A56" s="84" t="s">
        <v>1083</v>
      </c>
      <c r="B56" s="83"/>
      <c r="C56" s="83">
        <v>226.98830000000001</v>
      </c>
      <c r="D56" s="98" t="str">
        <f t="shared" si="2"/>
        <v/>
      </c>
      <c r="E56" s="83">
        <v>75.221500000000006</v>
      </c>
      <c r="F56" s="99">
        <f t="shared" si="1"/>
        <v>201.75986918633632</v>
      </c>
      <c r="G56" s="100">
        <f t="shared" si="0"/>
        <v>151.76679999999999</v>
      </c>
    </row>
    <row r="57" spans="1:7">
      <c r="A57" s="84" t="s">
        <v>1084</v>
      </c>
      <c r="B57" s="83"/>
      <c r="C57" s="83">
        <v>743.3569</v>
      </c>
      <c r="D57" s="98" t="str">
        <f t="shared" si="2"/>
        <v/>
      </c>
      <c r="E57" s="83">
        <v>26.139700000000001</v>
      </c>
      <c r="F57" s="99">
        <f t="shared" si="1"/>
        <v>2743.7851237772429</v>
      </c>
      <c r="G57" s="100">
        <f t="shared" si="0"/>
        <v>717.21720000000005</v>
      </c>
    </row>
    <row r="58" spans="1:7">
      <c r="A58" s="84" t="s">
        <v>1085</v>
      </c>
      <c r="B58" s="83"/>
      <c r="C58" s="83">
        <v>1432.8933999999999</v>
      </c>
      <c r="D58" s="98" t="str">
        <f t="shared" si="2"/>
        <v/>
      </c>
      <c r="E58" s="83">
        <v>962.74540000000002</v>
      </c>
      <c r="F58" s="99">
        <f t="shared" si="1"/>
        <v>48.834094663033433</v>
      </c>
      <c r="G58" s="100">
        <f t="shared" si="0"/>
        <v>470.14799999999991</v>
      </c>
    </row>
    <row r="59" spans="1:7">
      <c r="A59" s="84" t="s">
        <v>1086</v>
      </c>
      <c r="B59" s="83"/>
      <c r="C59" s="83">
        <v>28.473299999999998</v>
      </c>
      <c r="D59" s="98" t="str">
        <f t="shared" si="2"/>
        <v/>
      </c>
      <c r="E59" s="83">
        <v>0.7</v>
      </c>
      <c r="F59" s="99">
        <f t="shared" si="1"/>
        <v>3967.6142857142859</v>
      </c>
      <c r="G59" s="100">
        <f t="shared" si="0"/>
        <v>27.773299999999999</v>
      </c>
    </row>
    <row r="60" spans="1:7">
      <c r="A60" s="84" t="s">
        <v>1087</v>
      </c>
      <c r="B60" s="83"/>
      <c r="C60" s="83">
        <v>67.476799999999997</v>
      </c>
      <c r="D60" s="98" t="str">
        <f t="shared" si="2"/>
        <v/>
      </c>
      <c r="E60" s="83"/>
      <c r="F60" s="99" t="str">
        <f t="shared" si="1"/>
        <v/>
      </c>
      <c r="G60" s="100">
        <f t="shared" si="0"/>
        <v>67.476799999999997</v>
      </c>
    </row>
    <row r="61" spans="1:7">
      <c r="A61" s="84" t="s">
        <v>1088</v>
      </c>
      <c r="B61" s="83"/>
      <c r="C61" s="83"/>
      <c r="D61" s="98" t="str">
        <f t="shared" si="2"/>
        <v/>
      </c>
      <c r="E61" s="83">
        <v>0.35</v>
      </c>
      <c r="F61" s="99">
        <f t="shared" si="1"/>
        <v>-100</v>
      </c>
      <c r="G61" s="100">
        <f t="shared" si="0"/>
        <v>-0.35</v>
      </c>
    </row>
    <row r="62" spans="1:7">
      <c r="A62" s="84" t="s">
        <v>1089</v>
      </c>
      <c r="B62" s="83"/>
      <c r="C62" s="83">
        <v>315.70280000000002</v>
      </c>
      <c r="D62" s="98" t="str">
        <f t="shared" si="2"/>
        <v/>
      </c>
      <c r="E62" s="83">
        <v>271.81939999999997</v>
      </c>
      <c r="F62" s="99">
        <f t="shared" si="1"/>
        <v>16.144322296348257</v>
      </c>
      <c r="G62" s="100">
        <f t="shared" si="0"/>
        <v>43.883400000000051</v>
      </c>
    </row>
    <row r="63" spans="1:7" hidden="1">
      <c r="A63" s="84" t="s">
        <v>1090</v>
      </c>
      <c r="B63" s="83"/>
      <c r="C63" s="83"/>
      <c r="D63" s="98" t="str">
        <f t="shared" si="2"/>
        <v/>
      </c>
      <c r="E63" s="83"/>
      <c r="F63" s="99" t="str">
        <f t="shared" si="1"/>
        <v/>
      </c>
      <c r="G63" s="100">
        <f t="shared" si="0"/>
        <v>0</v>
      </c>
    </row>
    <row r="64" spans="1:7" hidden="1">
      <c r="A64" s="84" t="s">
        <v>1091</v>
      </c>
      <c r="B64" s="83"/>
      <c r="C64" s="83"/>
      <c r="D64" s="98" t="str">
        <f t="shared" si="2"/>
        <v/>
      </c>
      <c r="E64" s="83"/>
      <c r="F64" s="99" t="str">
        <f t="shared" si="1"/>
        <v/>
      </c>
      <c r="G64" s="100">
        <f t="shared" si="0"/>
        <v>0</v>
      </c>
    </row>
    <row r="65" spans="1:7" hidden="1">
      <c r="A65" s="84" t="s">
        <v>1092</v>
      </c>
      <c r="B65" s="83"/>
      <c r="C65" s="83"/>
      <c r="D65" s="98" t="str">
        <f t="shared" si="2"/>
        <v/>
      </c>
      <c r="E65" s="83"/>
      <c r="F65" s="99" t="str">
        <f t="shared" si="1"/>
        <v/>
      </c>
      <c r="G65" s="100">
        <f t="shared" si="0"/>
        <v>0</v>
      </c>
    </row>
    <row r="66" spans="1:7" hidden="1">
      <c r="A66" s="84" t="s">
        <v>1093</v>
      </c>
      <c r="B66" s="83"/>
      <c r="C66" s="83"/>
      <c r="D66" s="98" t="str">
        <f t="shared" si="2"/>
        <v/>
      </c>
      <c r="E66" s="83"/>
      <c r="F66" s="99" t="str">
        <f t="shared" si="1"/>
        <v/>
      </c>
      <c r="G66" s="100">
        <f t="shared" si="0"/>
        <v>0</v>
      </c>
    </row>
    <row r="67" spans="1:7">
      <c r="A67" s="84" t="s">
        <v>1094</v>
      </c>
      <c r="B67" s="83"/>
      <c r="C67" s="83">
        <v>1020.1024</v>
      </c>
      <c r="D67" s="98" t="str">
        <f t="shared" si="2"/>
        <v/>
      </c>
      <c r="E67" s="83">
        <v>337.76799999999997</v>
      </c>
      <c r="F67" s="99">
        <f t="shared" si="1"/>
        <v>202.01274247412425</v>
      </c>
      <c r="G67" s="100">
        <f t="shared" si="0"/>
        <v>682.33439999999996</v>
      </c>
    </row>
    <row r="68" spans="1:7">
      <c r="A68" s="96" t="s">
        <v>1095</v>
      </c>
      <c r="B68" s="82">
        <f>SUM(B69:B72)</f>
        <v>0</v>
      </c>
      <c r="C68" s="82">
        <f>SUM(C69:C72)</f>
        <v>0</v>
      </c>
      <c r="D68" s="93" t="str">
        <f t="shared" si="2"/>
        <v/>
      </c>
      <c r="E68" s="82">
        <f>SUM(E69:E72)</f>
        <v>0</v>
      </c>
      <c r="F68" s="94" t="str">
        <f t="shared" si="1"/>
        <v/>
      </c>
      <c r="G68" s="95">
        <f t="shared" si="0"/>
        <v>0</v>
      </c>
    </row>
    <row r="69" spans="1:7" hidden="1">
      <c r="A69" s="84" t="s">
        <v>1096</v>
      </c>
      <c r="B69" s="61"/>
      <c r="C69" s="61"/>
      <c r="D69" s="98" t="str">
        <f t="shared" si="2"/>
        <v/>
      </c>
      <c r="E69" s="61"/>
      <c r="F69" s="99" t="str">
        <f t="shared" si="1"/>
        <v/>
      </c>
      <c r="G69" s="100">
        <f t="shared" si="0"/>
        <v>0</v>
      </c>
    </row>
    <row r="70" spans="1:7" hidden="1">
      <c r="A70" s="84" t="s">
        <v>1097</v>
      </c>
      <c r="B70" s="61"/>
      <c r="C70" s="61"/>
      <c r="D70" s="98" t="str">
        <f t="shared" si="2"/>
        <v/>
      </c>
      <c r="E70" s="61"/>
      <c r="F70" s="99" t="str">
        <f t="shared" si="1"/>
        <v/>
      </c>
      <c r="G70" s="100">
        <f t="shared" ref="G70:G122" si="3">C70-E70</f>
        <v>0</v>
      </c>
    </row>
    <row r="71" spans="1:7" hidden="1">
      <c r="A71" s="84" t="s">
        <v>1098</v>
      </c>
      <c r="B71" s="61"/>
      <c r="C71" s="61"/>
      <c r="D71" s="98" t="str">
        <f t="shared" si="2"/>
        <v/>
      </c>
      <c r="E71" s="61"/>
      <c r="F71" s="99" t="str">
        <f t="shared" ref="F71:F123" si="4">IFERROR(G71/E71*100,"")</f>
        <v/>
      </c>
      <c r="G71" s="100">
        <f t="shared" si="3"/>
        <v>0</v>
      </c>
    </row>
    <row r="72" spans="1:7" hidden="1">
      <c r="A72" s="84" t="s">
        <v>1099</v>
      </c>
      <c r="B72" s="61"/>
      <c r="C72" s="61"/>
      <c r="D72" s="98" t="str">
        <f t="shared" ref="D72:D123" si="5">IFERROR(C72/B72*100,"")</f>
        <v/>
      </c>
      <c r="E72" s="61"/>
      <c r="F72" s="99" t="str">
        <f t="shared" si="4"/>
        <v/>
      </c>
      <c r="G72" s="100">
        <f t="shared" si="3"/>
        <v>0</v>
      </c>
    </row>
    <row r="73" spans="1:7">
      <c r="A73" s="96" t="s">
        <v>1100</v>
      </c>
      <c r="B73" s="82">
        <f>SUM(B74:B74)</f>
        <v>0</v>
      </c>
      <c r="C73" s="82">
        <f>SUM(C74:C74)</f>
        <v>0</v>
      </c>
      <c r="D73" s="93" t="str">
        <f t="shared" si="5"/>
        <v/>
      </c>
      <c r="E73" s="82">
        <f>SUM(E74:E74)</f>
        <v>0</v>
      </c>
      <c r="F73" s="94" t="str">
        <f t="shared" si="4"/>
        <v/>
      </c>
      <c r="G73" s="95">
        <f t="shared" si="3"/>
        <v>0</v>
      </c>
    </row>
    <row r="74" spans="1:7" hidden="1">
      <c r="A74" s="84" t="s">
        <v>1101</v>
      </c>
      <c r="B74" s="83"/>
      <c r="C74" s="83"/>
      <c r="D74" s="98" t="str">
        <f t="shared" si="5"/>
        <v/>
      </c>
      <c r="E74" s="83"/>
      <c r="F74" s="94" t="str">
        <f t="shared" si="4"/>
        <v/>
      </c>
      <c r="G74" s="100">
        <f t="shared" si="3"/>
        <v>0</v>
      </c>
    </row>
    <row r="75" spans="1:7">
      <c r="A75" s="96" t="s">
        <v>1102</v>
      </c>
      <c r="B75" s="82">
        <f>SUM(B76:B76)</f>
        <v>0</v>
      </c>
      <c r="C75" s="82">
        <f>SUM(C76:C76)</f>
        <v>0</v>
      </c>
      <c r="D75" s="93" t="str">
        <f t="shared" si="5"/>
        <v/>
      </c>
      <c r="E75" s="82">
        <f>SUM(E76:E76)</f>
        <v>0</v>
      </c>
      <c r="F75" s="94" t="str">
        <f t="shared" si="4"/>
        <v/>
      </c>
      <c r="G75" s="95">
        <f t="shared" si="3"/>
        <v>0</v>
      </c>
    </row>
    <row r="76" spans="1:7" hidden="1">
      <c r="A76" s="84" t="s">
        <v>1103</v>
      </c>
      <c r="B76" s="61"/>
      <c r="C76" s="61"/>
      <c r="D76" s="98" t="str">
        <f t="shared" si="5"/>
        <v/>
      </c>
      <c r="E76" s="61"/>
      <c r="F76" s="94" t="str">
        <f t="shared" si="4"/>
        <v/>
      </c>
      <c r="G76" s="100">
        <f t="shared" si="3"/>
        <v>0</v>
      </c>
    </row>
    <row r="77" spans="1:7">
      <c r="A77" s="96" t="s">
        <v>1104</v>
      </c>
      <c r="B77" s="59">
        <v>0</v>
      </c>
      <c r="C77" s="59">
        <f>C78+C79</f>
        <v>0</v>
      </c>
      <c r="D77" s="93" t="str">
        <f t="shared" si="5"/>
        <v/>
      </c>
      <c r="E77" s="59">
        <v>0</v>
      </c>
      <c r="F77" s="94" t="str">
        <f t="shared" si="4"/>
        <v/>
      </c>
      <c r="G77" s="95">
        <f t="shared" si="3"/>
        <v>0</v>
      </c>
    </row>
    <row r="78" spans="1:7" hidden="1">
      <c r="A78" s="84" t="s">
        <v>1105</v>
      </c>
      <c r="B78" s="61"/>
      <c r="C78" s="61"/>
      <c r="D78" s="98" t="str">
        <f t="shared" si="5"/>
        <v/>
      </c>
      <c r="E78" s="61"/>
      <c r="F78" s="94" t="str">
        <f t="shared" si="4"/>
        <v/>
      </c>
      <c r="G78" s="100">
        <f t="shared" si="3"/>
        <v>0</v>
      </c>
    </row>
    <row r="79" spans="1:7" hidden="1">
      <c r="A79" s="84" t="s">
        <v>1106</v>
      </c>
      <c r="B79" s="61">
        <v>0</v>
      </c>
      <c r="C79" s="61"/>
      <c r="D79" s="98" t="str">
        <f t="shared" si="5"/>
        <v/>
      </c>
      <c r="E79" s="61"/>
      <c r="F79" s="94" t="str">
        <f t="shared" si="4"/>
        <v/>
      </c>
      <c r="G79" s="100">
        <f t="shared" si="3"/>
        <v>0</v>
      </c>
    </row>
    <row r="80" spans="1:7">
      <c r="A80" s="96" t="s">
        <v>1107</v>
      </c>
      <c r="B80" s="82">
        <f>SUM(B81:B90)</f>
        <v>0</v>
      </c>
      <c r="C80" s="82">
        <f>SUM(C81:C90)</f>
        <v>0</v>
      </c>
      <c r="D80" s="98" t="str">
        <f t="shared" si="5"/>
        <v/>
      </c>
      <c r="E80" s="82">
        <f>SUM(E81:E90)</f>
        <v>0</v>
      </c>
      <c r="F80" s="101" t="str">
        <f t="shared" si="4"/>
        <v/>
      </c>
      <c r="G80" s="100">
        <f t="shared" si="3"/>
        <v>0</v>
      </c>
    </row>
    <row r="81" spans="1:7" hidden="1">
      <c r="A81" s="84" t="s">
        <v>1108</v>
      </c>
      <c r="B81" s="61"/>
      <c r="C81" s="61"/>
      <c r="D81" s="98" t="str">
        <f t="shared" si="5"/>
        <v/>
      </c>
      <c r="E81" s="61"/>
      <c r="F81" s="102" t="str">
        <f t="shared" si="4"/>
        <v/>
      </c>
      <c r="G81" s="100">
        <f t="shared" si="3"/>
        <v>0</v>
      </c>
    </row>
    <row r="82" spans="1:7" hidden="1">
      <c r="A82" s="84" t="s">
        <v>1109</v>
      </c>
      <c r="B82" s="61"/>
      <c r="C82" s="61"/>
      <c r="D82" s="98" t="str">
        <f t="shared" si="5"/>
        <v/>
      </c>
      <c r="E82" s="61"/>
      <c r="F82" s="102" t="str">
        <f t="shared" si="4"/>
        <v/>
      </c>
      <c r="G82" s="100">
        <f t="shared" si="3"/>
        <v>0</v>
      </c>
    </row>
    <row r="83" spans="1:7" hidden="1">
      <c r="A83" s="84" t="s">
        <v>1110</v>
      </c>
      <c r="B83" s="61"/>
      <c r="C83" s="61"/>
      <c r="D83" s="98" t="str">
        <f t="shared" si="5"/>
        <v/>
      </c>
      <c r="E83" s="61"/>
      <c r="F83" s="102" t="str">
        <f t="shared" si="4"/>
        <v/>
      </c>
      <c r="G83" s="100">
        <f t="shared" si="3"/>
        <v>0</v>
      </c>
    </row>
    <row r="84" spans="1:7" hidden="1">
      <c r="A84" s="84" t="s">
        <v>1111</v>
      </c>
      <c r="B84" s="61"/>
      <c r="C84" s="61"/>
      <c r="D84" s="98" t="str">
        <f t="shared" si="5"/>
        <v/>
      </c>
      <c r="E84" s="61"/>
      <c r="F84" s="102" t="str">
        <f t="shared" si="4"/>
        <v/>
      </c>
      <c r="G84" s="100">
        <f t="shared" si="3"/>
        <v>0</v>
      </c>
    </row>
    <row r="85" spans="1:7" hidden="1">
      <c r="A85" s="84" t="s">
        <v>1112</v>
      </c>
      <c r="B85" s="61"/>
      <c r="C85" s="61"/>
      <c r="D85" s="98" t="str">
        <f t="shared" si="5"/>
        <v/>
      </c>
      <c r="E85" s="61"/>
      <c r="F85" s="102" t="str">
        <f t="shared" si="4"/>
        <v/>
      </c>
      <c r="G85" s="100">
        <f t="shared" si="3"/>
        <v>0</v>
      </c>
    </row>
    <row r="86" spans="1:7" hidden="1">
      <c r="A86" s="84" t="s">
        <v>1113</v>
      </c>
      <c r="B86" s="61"/>
      <c r="C86" s="61"/>
      <c r="D86" s="98" t="str">
        <f t="shared" si="5"/>
        <v/>
      </c>
      <c r="E86" s="61"/>
      <c r="F86" s="102" t="str">
        <f t="shared" si="4"/>
        <v/>
      </c>
      <c r="G86" s="100">
        <f t="shared" si="3"/>
        <v>0</v>
      </c>
    </row>
    <row r="87" spans="1:7" hidden="1">
      <c r="A87" s="84" t="s">
        <v>1114</v>
      </c>
      <c r="B87" s="61"/>
      <c r="C87" s="61"/>
      <c r="D87" s="98" t="str">
        <f t="shared" si="5"/>
        <v/>
      </c>
      <c r="E87" s="61"/>
      <c r="F87" s="102" t="str">
        <f t="shared" si="4"/>
        <v/>
      </c>
      <c r="G87" s="100">
        <f t="shared" si="3"/>
        <v>0</v>
      </c>
    </row>
    <row r="88" spans="1:7" hidden="1">
      <c r="A88" s="84" t="s">
        <v>1115</v>
      </c>
      <c r="B88" s="61"/>
      <c r="C88" s="61"/>
      <c r="D88" s="98" t="str">
        <f t="shared" si="5"/>
        <v/>
      </c>
      <c r="E88" s="61"/>
      <c r="F88" s="102" t="str">
        <f t="shared" si="4"/>
        <v/>
      </c>
      <c r="G88" s="100">
        <f t="shared" si="3"/>
        <v>0</v>
      </c>
    </row>
    <row r="89" spans="1:7" hidden="1">
      <c r="A89" s="84" t="s">
        <v>1116</v>
      </c>
      <c r="B89" s="61"/>
      <c r="C89" s="61"/>
      <c r="D89" s="98" t="str">
        <f t="shared" si="5"/>
        <v/>
      </c>
      <c r="E89" s="61"/>
      <c r="F89" s="102" t="str">
        <f t="shared" si="4"/>
        <v/>
      </c>
      <c r="G89" s="100">
        <f t="shared" si="3"/>
        <v>0</v>
      </c>
    </row>
    <row r="90" spans="1:7" hidden="1">
      <c r="A90" s="84" t="s">
        <v>1117</v>
      </c>
      <c r="B90" s="61"/>
      <c r="C90" s="61"/>
      <c r="D90" s="98" t="str">
        <f t="shared" si="5"/>
        <v/>
      </c>
      <c r="E90" s="61"/>
      <c r="F90" s="102" t="str">
        <f t="shared" si="4"/>
        <v/>
      </c>
      <c r="G90" s="100">
        <f t="shared" si="3"/>
        <v>0</v>
      </c>
    </row>
    <row r="91" spans="1:7">
      <c r="A91" s="96" t="s">
        <v>1118</v>
      </c>
      <c r="B91" s="82">
        <f>SUM(B92:B106)</f>
        <v>0</v>
      </c>
      <c r="C91" s="82">
        <f>SUM(C92:C106)</f>
        <v>975.86869999999999</v>
      </c>
      <c r="D91" s="93" t="str">
        <f t="shared" si="5"/>
        <v/>
      </c>
      <c r="E91" s="82">
        <f>SUM(E92:E106)</f>
        <v>0</v>
      </c>
      <c r="F91" s="94" t="str">
        <f t="shared" si="4"/>
        <v/>
      </c>
      <c r="G91" s="95">
        <f t="shared" si="3"/>
        <v>975.86869999999999</v>
      </c>
    </row>
    <row r="92" spans="1:7" hidden="1">
      <c r="A92" s="84" t="s">
        <v>1108</v>
      </c>
      <c r="B92" s="61"/>
      <c r="C92" s="61"/>
      <c r="D92" s="98" t="str">
        <f t="shared" si="5"/>
        <v/>
      </c>
      <c r="E92" s="61"/>
      <c r="F92" s="99" t="str">
        <f t="shared" si="4"/>
        <v/>
      </c>
      <c r="G92" s="100">
        <f t="shared" si="3"/>
        <v>0</v>
      </c>
    </row>
    <row r="93" spans="1:7" hidden="1">
      <c r="A93" s="84" t="s">
        <v>1109</v>
      </c>
      <c r="B93" s="61"/>
      <c r="C93" s="61"/>
      <c r="D93" s="98" t="str">
        <f t="shared" si="5"/>
        <v/>
      </c>
      <c r="E93" s="61"/>
      <c r="F93" s="99" t="str">
        <f t="shared" si="4"/>
        <v/>
      </c>
      <c r="G93" s="100">
        <f t="shared" si="3"/>
        <v>0</v>
      </c>
    </row>
    <row r="94" spans="1:7">
      <c r="A94" s="84" t="s">
        <v>1110</v>
      </c>
      <c r="B94" s="61"/>
      <c r="C94" s="61">
        <v>88.150300000000001</v>
      </c>
      <c r="D94" s="98" t="str">
        <f t="shared" si="5"/>
        <v/>
      </c>
      <c r="E94" s="61">
        <v>0</v>
      </c>
      <c r="F94" s="99" t="str">
        <f t="shared" si="4"/>
        <v/>
      </c>
      <c r="G94" s="100">
        <f t="shared" si="3"/>
        <v>88.150300000000001</v>
      </c>
    </row>
    <row r="95" spans="1:7">
      <c r="A95" s="84" t="s">
        <v>1111</v>
      </c>
      <c r="B95" s="61"/>
      <c r="C95" s="61">
        <v>837.41840000000002</v>
      </c>
      <c r="D95" s="98" t="str">
        <f t="shared" si="5"/>
        <v/>
      </c>
      <c r="E95" s="61">
        <v>0</v>
      </c>
      <c r="F95" s="99" t="str">
        <f t="shared" si="4"/>
        <v/>
      </c>
      <c r="G95" s="100">
        <f t="shared" si="3"/>
        <v>837.41840000000002</v>
      </c>
    </row>
    <row r="96" spans="1:7" hidden="1">
      <c r="A96" s="84" t="s">
        <v>1112</v>
      </c>
      <c r="B96" s="61"/>
      <c r="C96" s="61"/>
      <c r="D96" s="98" t="str">
        <f t="shared" si="5"/>
        <v/>
      </c>
      <c r="E96" s="61"/>
      <c r="F96" s="99" t="str">
        <f t="shared" si="4"/>
        <v/>
      </c>
      <c r="G96" s="100">
        <f t="shared" si="3"/>
        <v>0</v>
      </c>
    </row>
    <row r="97" spans="1:7" hidden="1">
      <c r="A97" s="84" t="s">
        <v>1113</v>
      </c>
      <c r="B97" s="61"/>
      <c r="C97" s="61"/>
      <c r="D97" s="98" t="str">
        <f t="shared" si="5"/>
        <v/>
      </c>
      <c r="E97" s="61"/>
      <c r="F97" s="99" t="str">
        <f t="shared" si="4"/>
        <v/>
      </c>
      <c r="G97" s="100">
        <f t="shared" si="3"/>
        <v>0</v>
      </c>
    </row>
    <row r="98" spans="1:7" hidden="1">
      <c r="A98" s="84" t="s">
        <v>1114</v>
      </c>
      <c r="B98" s="61"/>
      <c r="C98" s="61"/>
      <c r="D98" s="98" t="str">
        <f t="shared" si="5"/>
        <v/>
      </c>
      <c r="E98" s="61"/>
      <c r="F98" s="99" t="str">
        <f t="shared" si="4"/>
        <v/>
      </c>
      <c r="G98" s="100">
        <f t="shared" si="3"/>
        <v>0</v>
      </c>
    </row>
    <row r="99" spans="1:7" hidden="1">
      <c r="A99" s="84" t="s">
        <v>1119</v>
      </c>
      <c r="B99" s="61"/>
      <c r="C99" s="61"/>
      <c r="D99" s="98" t="str">
        <f t="shared" si="5"/>
        <v/>
      </c>
      <c r="E99" s="61"/>
      <c r="F99" s="99" t="str">
        <f t="shared" si="4"/>
        <v/>
      </c>
      <c r="G99" s="100">
        <f t="shared" si="3"/>
        <v>0</v>
      </c>
    </row>
    <row r="100" spans="1:7" hidden="1">
      <c r="A100" s="84" t="s">
        <v>1120</v>
      </c>
      <c r="B100" s="61"/>
      <c r="C100" s="61"/>
      <c r="D100" s="98" t="str">
        <f t="shared" si="5"/>
        <v/>
      </c>
      <c r="E100" s="61"/>
      <c r="F100" s="99" t="str">
        <f t="shared" si="4"/>
        <v/>
      </c>
      <c r="G100" s="100">
        <f t="shared" si="3"/>
        <v>0</v>
      </c>
    </row>
    <row r="101" spans="1:7" hidden="1">
      <c r="A101" s="84" t="s">
        <v>1121</v>
      </c>
      <c r="B101" s="61"/>
      <c r="C101" s="61"/>
      <c r="D101" s="98" t="str">
        <f t="shared" si="5"/>
        <v/>
      </c>
      <c r="E101" s="61"/>
      <c r="F101" s="99" t="str">
        <f t="shared" si="4"/>
        <v/>
      </c>
      <c r="G101" s="100">
        <f t="shared" si="3"/>
        <v>0</v>
      </c>
    </row>
    <row r="102" spans="1:7" hidden="1">
      <c r="A102" s="84" t="s">
        <v>1122</v>
      </c>
      <c r="B102" s="61"/>
      <c r="C102" s="61"/>
      <c r="D102" s="98" t="str">
        <f t="shared" si="5"/>
        <v/>
      </c>
      <c r="E102" s="61"/>
      <c r="F102" s="99" t="str">
        <f t="shared" si="4"/>
        <v/>
      </c>
      <c r="G102" s="100">
        <f t="shared" si="3"/>
        <v>0</v>
      </c>
    </row>
    <row r="103" spans="1:7" hidden="1">
      <c r="A103" s="84" t="s">
        <v>1115</v>
      </c>
      <c r="B103" s="61"/>
      <c r="C103" s="61"/>
      <c r="D103" s="98" t="str">
        <f t="shared" si="5"/>
        <v/>
      </c>
      <c r="E103" s="61"/>
      <c r="F103" s="99" t="str">
        <f t="shared" si="4"/>
        <v/>
      </c>
      <c r="G103" s="100">
        <f t="shared" si="3"/>
        <v>0</v>
      </c>
    </row>
    <row r="104" spans="1:7" hidden="1">
      <c r="A104" s="84" t="s">
        <v>1116</v>
      </c>
      <c r="B104" s="61"/>
      <c r="C104" s="61"/>
      <c r="D104" s="98" t="str">
        <f t="shared" si="5"/>
        <v/>
      </c>
      <c r="E104" s="61"/>
      <c r="F104" s="99" t="str">
        <f t="shared" si="4"/>
        <v/>
      </c>
      <c r="G104" s="100">
        <f t="shared" si="3"/>
        <v>0</v>
      </c>
    </row>
    <row r="105" spans="1:7" hidden="1">
      <c r="A105" s="84" t="s">
        <v>1123</v>
      </c>
      <c r="B105" s="61"/>
      <c r="C105" s="61"/>
      <c r="D105" s="98" t="str">
        <f t="shared" si="5"/>
        <v/>
      </c>
      <c r="E105" s="61"/>
      <c r="F105" s="99" t="str">
        <f t="shared" si="4"/>
        <v/>
      </c>
      <c r="G105" s="100">
        <f t="shared" si="3"/>
        <v>0</v>
      </c>
    </row>
    <row r="106" spans="1:7">
      <c r="A106" s="84" t="s">
        <v>1124</v>
      </c>
      <c r="B106" s="61"/>
      <c r="C106" s="61">
        <v>50.3</v>
      </c>
      <c r="D106" s="98" t="str">
        <f t="shared" si="5"/>
        <v/>
      </c>
      <c r="E106" s="61">
        <v>0</v>
      </c>
      <c r="F106" s="99" t="str">
        <f t="shared" si="4"/>
        <v/>
      </c>
      <c r="G106" s="100">
        <f t="shared" si="3"/>
        <v>50.3</v>
      </c>
    </row>
    <row r="107" spans="1:7">
      <c r="A107" s="96" t="s">
        <v>1125</v>
      </c>
      <c r="B107" s="82">
        <f>SUM(B108:B114)</f>
        <v>0</v>
      </c>
      <c r="C107" s="82">
        <f>SUM(C108:C114)</f>
        <v>0</v>
      </c>
      <c r="D107" s="93" t="str">
        <f t="shared" si="5"/>
        <v/>
      </c>
      <c r="E107" s="82">
        <f>SUM(E108:E114)</f>
        <v>0</v>
      </c>
      <c r="F107" s="94" t="str">
        <f t="shared" si="4"/>
        <v/>
      </c>
      <c r="G107" s="95">
        <f t="shared" si="3"/>
        <v>0</v>
      </c>
    </row>
    <row r="108" spans="1:7" hidden="1">
      <c r="A108" s="84" t="s">
        <v>1126</v>
      </c>
      <c r="B108" s="61"/>
      <c r="C108" s="61"/>
      <c r="D108" s="98" t="str">
        <f t="shared" si="5"/>
        <v/>
      </c>
      <c r="E108" s="61"/>
      <c r="F108" s="94" t="str">
        <f t="shared" si="4"/>
        <v/>
      </c>
      <c r="G108" s="100">
        <f t="shared" si="3"/>
        <v>0</v>
      </c>
    </row>
    <row r="109" spans="1:7" hidden="1">
      <c r="A109" s="84" t="s">
        <v>1127</v>
      </c>
      <c r="B109" s="61"/>
      <c r="C109" s="61"/>
      <c r="D109" s="98" t="str">
        <f t="shared" si="5"/>
        <v/>
      </c>
      <c r="E109" s="61"/>
      <c r="F109" s="94" t="str">
        <f t="shared" si="4"/>
        <v/>
      </c>
      <c r="G109" s="100">
        <f t="shared" si="3"/>
        <v>0</v>
      </c>
    </row>
    <row r="110" spans="1:7" hidden="1">
      <c r="A110" s="84" t="s">
        <v>1128</v>
      </c>
      <c r="B110" s="61"/>
      <c r="C110" s="61"/>
      <c r="D110" s="98" t="str">
        <f t="shared" si="5"/>
        <v/>
      </c>
      <c r="E110" s="61"/>
      <c r="F110" s="94" t="str">
        <f t="shared" si="4"/>
        <v/>
      </c>
      <c r="G110" s="100">
        <f t="shared" si="3"/>
        <v>0</v>
      </c>
    </row>
    <row r="111" spans="1:7" hidden="1">
      <c r="A111" s="84" t="s">
        <v>1129</v>
      </c>
      <c r="B111" s="61"/>
      <c r="C111" s="61"/>
      <c r="D111" s="98" t="str">
        <f t="shared" si="5"/>
        <v/>
      </c>
      <c r="E111" s="61"/>
      <c r="F111" s="94" t="str">
        <f t="shared" si="4"/>
        <v/>
      </c>
      <c r="G111" s="100">
        <f t="shared" si="3"/>
        <v>0</v>
      </c>
    </row>
    <row r="112" spans="1:7" hidden="1">
      <c r="A112" s="84" t="s">
        <v>1130</v>
      </c>
      <c r="B112" s="61"/>
      <c r="C112" s="61"/>
      <c r="D112" s="98" t="str">
        <f t="shared" si="5"/>
        <v/>
      </c>
      <c r="E112" s="61"/>
      <c r="F112" s="94" t="str">
        <f t="shared" si="4"/>
        <v/>
      </c>
      <c r="G112" s="100">
        <f t="shared" si="3"/>
        <v>0</v>
      </c>
    </row>
    <row r="113" spans="1:7" hidden="1">
      <c r="A113" s="84" t="s">
        <v>1131</v>
      </c>
      <c r="B113" s="61"/>
      <c r="C113" s="61"/>
      <c r="D113" s="98" t="str">
        <f t="shared" si="5"/>
        <v/>
      </c>
      <c r="E113" s="61"/>
      <c r="F113" s="94" t="str">
        <f t="shared" si="4"/>
        <v/>
      </c>
      <c r="G113" s="100">
        <f t="shared" si="3"/>
        <v>0</v>
      </c>
    </row>
    <row r="114" spans="1:7" hidden="1">
      <c r="A114" s="84" t="s">
        <v>1132</v>
      </c>
      <c r="B114" s="61"/>
      <c r="C114" s="61"/>
      <c r="D114" s="98" t="str">
        <f t="shared" si="5"/>
        <v/>
      </c>
      <c r="E114" s="61"/>
      <c r="F114" s="99" t="str">
        <f t="shared" si="4"/>
        <v/>
      </c>
      <c r="G114" s="100">
        <f t="shared" si="3"/>
        <v>0</v>
      </c>
    </row>
    <row r="115" spans="1:7">
      <c r="A115" s="15" t="s">
        <v>58</v>
      </c>
      <c r="B115" s="82">
        <f>B116</f>
        <v>989</v>
      </c>
      <c r="C115" s="82">
        <f>C116</f>
        <v>989</v>
      </c>
      <c r="D115" s="93">
        <f t="shared" si="5"/>
        <v>100</v>
      </c>
      <c r="E115" s="82">
        <f>E116</f>
        <v>1114</v>
      </c>
      <c r="F115" s="94">
        <f t="shared" si="4"/>
        <v>-11.220825852782765</v>
      </c>
      <c r="G115" s="95">
        <f t="shared" si="3"/>
        <v>-125</v>
      </c>
    </row>
    <row r="116" spans="1:7">
      <c r="A116" s="96" t="s">
        <v>1133</v>
      </c>
      <c r="B116" s="82">
        <f>B117</f>
        <v>989</v>
      </c>
      <c r="C116" s="82">
        <f>C117</f>
        <v>989</v>
      </c>
      <c r="D116" s="93">
        <f t="shared" si="5"/>
        <v>100</v>
      </c>
      <c r="E116" s="82">
        <f>E117</f>
        <v>1114</v>
      </c>
      <c r="F116" s="94">
        <f t="shared" si="4"/>
        <v>-11.220825852782765</v>
      </c>
      <c r="G116" s="95">
        <f t="shared" si="3"/>
        <v>-125</v>
      </c>
    </row>
    <row r="117" spans="1:7">
      <c r="A117" s="84" t="s">
        <v>1134</v>
      </c>
      <c r="B117" s="61">
        <v>989</v>
      </c>
      <c r="C117" s="61">
        <v>989</v>
      </c>
      <c r="D117" s="98">
        <f t="shared" si="5"/>
        <v>100</v>
      </c>
      <c r="E117" s="61">
        <v>1114</v>
      </c>
      <c r="F117" s="99">
        <f t="shared" si="4"/>
        <v>-11.220825852782765</v>
      </c>
      <c r="G117" s="100">
        <f t="shared" si="3"/>
        <v>-125</v>
      </c>
    </row>
    <row r="118" spans="1:7">
      <c r="A118" s="103" t="s">
        <v>23</v>
      </c>
      <c r="B118" s="59"/>
      <c r="C118" s="59">
        <f>C119</f>
        <v>0</v>
      </c>
      <c r="D118" s="104" t="str">
        <f t="shared" si="5"/>
        <v/>
      </c>
      <c r="E118" s="59">
        <f>E119</f>
        <v>0</v>
      </c>
      <c r="F118" s="94" t="str">
        <f t="shared" si="4"/>
        <v/>
      </c>
      <c r="G118" s="95">
        <f t="shared" si="3"/>
        <v>0</v>
      </c>
    </row>
    <row r="119" spans="1:7">
      <c r="A119" s="96" t="s">
        <v>1135</v>
      </c>
      <c r="B119" s="59"/>
      <c r="C119" s="59">
        <v>0</v>
      </c>
      <c r="D119" s="104" t="str">
        <f t="shared" si="5"/>
        <v/>
      </c>
      <c r="E119" s="59">
        <f>E120</f>
        <v>0</v>
      </c>
      <c r="F119" s="94" t="str">
        <f t="shared" si="4"/>
        <v/>
      </c>
      <c r="G119" s="95">
        <f t="shared" si="3"/>
        <v>0</v>
      </c>
    </row>
    <row r="120" spans="1:7" hidden="1">
      <c r="A120" s="84" t="s">
        <v>1136</v>
      </c>
      <c r="B120" s="61"/>
      <c r="C120" s="61"/>
      <c r="D120" s="105" t="str">
        <f t="shared" si="5"/>
        <v/>
      </c>
      <c r="E120" s="61"/>
      <c r="F120" s="99" t="str">
        <f t="shared" si="4"/>
        <v/>
      </c>
      <c r="G120" s="100">
        <f t="shared" si="3"/>
        <v>0</v>
      </c>
    </row>
    <row r="121" spans="1:7">
      <c r="A121" s="103" t="s">
        <v>60</v>
      </c>
      <c r="B121" s="59"/>
      <c r="C121" s="59">
        <f>C123-C6-C115-C118-C122</f>
        <v>0</v>
      </c>
      <c r="D121" s="104" t="str">
        <f t="shared" si="5"/>
        <v/>
      </c>
      <c r="E121" s="59">
        <v>0</v>
      </c>
      <c r="F121" s="94" t="str">
        <f t="shared" si="4"/>
        <v/>
      </c>
      <c r="G121" s="95">
        <f t="shared" si="3"/>
        <v>0</v>
      </c>
    </row>
    <row r="122" spans="1:7">
      <c r="A122" s="86" t="s">
        <v>62</v>
      </c>
      <c r="B122" s="59"/>
      <c r="C122" s="59">
        <f>'龙口镇一般公共预算支出（功能）'!D1172</f>
        <v>0</v>
      </c>
      <c r="D122" s="104" t="str">
        <f t="shared" si="5"/>
        <v/>
      </c>
      <c r="E122" s="59">
        <f>'龙口镇一般公共预算支出（功能）'!F1172</f>
        <v>0</v>
      </c>
      <c r="F122" s="94" t="str">
        <f t="shared" si="4"/>
        <v/>
      </c>
      <c r="G122" s="95">
        <f t="shared" si="3"/>
        <v>0</v>
      </c>
    </row>
    <row r="123" spans="1:7">
      <c r="A123" s="106" t="s">
        <v>67</v>
      </c>
      <c r="B123" s="59"/>
      <c r="C123" s="59">
        <f>'龙口镇一般公共预算支出（功能）'!D1173</f>
        <v>17966.415809999999</v>
      </c>
      <c r="D123" s="104" t="str">
        <f t="shared" si="5"/>
        <v/>
      </c>
      <c r="E123" s="59">
        <f>'龙口镇一般公共预算支出（功能）'!F1173</f>
        <v>13801.64</v>
      </c>
      <c r="F123" s="94">
        <f t="shared" si="4"/>
        <v>30.170327584258104</v>
      </c>
      <c r="G123" s="95">
        <v>4164</v>
      </c>
    </row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honeticPr fontId="22" type="noConversion"/>
  <dataValidations count="1">
    <dataValidation type="whole" allowBlank="1" showInputMessage="1" showErrorMessage="1" error="请输入整数！" sqref="IT7:IV7 IQ118 IR8:IR117 IR119:IR123 D8:D123 IP7:IR7 B7:E7">
      <formula1>-100000000</formula1>
      <formula2>100000000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附件1</vt:lpstr>
      <vt:lpstr>龙口镇收支总表</vt:lpstr>
      <vt:lpstr>龙口镇一般公共预算收入</vt:lpstr>
      <vt:lpstr>龙口镇一般公共预算支出（功能）</vt:lpstr>
      <vt:lpstr>龙口镇一般公共预算支出（经济）</vt:lpstr>
      <vt:lpstr>龙口镇一般公共预算收入!Print_Titles</vt:lpstr>
      <vt:lpstr>'龙口镇一般公共预算支出（功能）'!Print_Titles</vt:lpstr>
      <vt:lpstr>'龙口镇一般公共预算支出（经济）'!Print_Titles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Windows 用户</cp:lastModifiedBy>
  <cp:lastPrinted>2018-03-03T02:55:19Z</cp:lastPrinted>
  <dcterms:created xsi:type="dcterms:W3CDTF">2018-01-03T06:06:37Z</dcterms:created>
  <dcterms:modified xsi:type="dcterms:W3CDTF">2018-03-07T02:35:58Z</dcterms:modified>
</cp:coreProperties>
</file>