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915" tabRatio="939" activeTab="2"/>
  </bookViews>
  <sheets>
    <sheet name="龙口镇封面" sheetId="1" r:id="rId1"/>
    <sheet name="龙口镇收支总表" sheetId="9" r:id="rId2"/>
    <sheet name="龙口镇一般预算收入" sheetId="2" r:id="rId3"/>
    <sheet name="龙口镇一般预算支出-功能" sheetId="3" r:id="rId4"/>
    <sheet name="龙口镇一般预算支出-经济" sheetId="4" r:id="rId5"/>
  </sheets>
  <definedNames>
    <definedName name="_xlnm._FilterDatabase" localSheetId="3" hidden="1">'龙口镇一般预算支出-功能'!$A$4:$I$1171</definedName>
    <definedName name="_xlnm._FilterDatabase" localSheetId="4" hidden="1">'龙口镇一般预算支出-经济'!$A$5:$E$93</definedName>
    <definedName name="_xlnm.Print_Titles" localSheetId="2">龙口镇一般预算收入!$1:$4</definedName>
    <definedName name="_xlnm.Print_Titles" localSheetId="3">'龙口镇一般预算支出-功能'!$1:$4</definedName>
    <definedName name="_xlnm.Print_Titles" localSheetId="4">'龙口镇一般预算支出-经济'!$1:$4</definedName>
  </definedNames>
  <calcPr calcId="144525"/>
</workbook>
</file>

<file path=xl/sharedStrings.xml><?xml version="1.0" encoding="utf-8"?>
<sst xmlns="http://schemas.openxmlformats.org/spreadsheetml/2006/main" count="1112">
  <si>
    <t>附件1：</t>
  </si>
  <si>
    <t>龙口镇2018年一般公共预算收支执行情况表</t>
  </si>
  <si>
    <t>附件1-1：</t>
  </si>
  <si>
    <t>龙口镇2018年一般公共预算收支执行总表（以决算为准）</t>
  </si>
  <si>
    <t>单位：万元</t>
  </si>
  <si>
    <t>收入项目</t>
  </si>
  <si>
    <t>支出项目</t>
  </si>
  <si>
    <t>科目名称</t>
  </si>
  <si>
    <t>年初预算</t>
  </si>
  <si>
    <t>本年实绩</t>
  </si>
  <si>
    <t>比去年实绩增减%</t>
  </si>
  <si>
    <t>一、一般公共预算收入</t>
  </si>
  <si>
    <t>一、一般公共预算支出</t>
  </si>
  <si>
    <t>（一）税收收入</t>
  </si>
  <si>
    <t>（一）一般公共服务支出</t>
  </si>
  <si>
    <t>其中：增值税</t>
  </si>
  <si>
    <t>（二）国防支出</t>
  </si>
  <si>
    <t xml:space="preserve">      营业税</t>
  </si>
  <si>
    <t>（三）公共安全支出</t>
  </si>
  <si>
    <t xml:space="preserve">      企业所得税</t>
  </si>
  <si>
    <t>（四）教育支出</t>
  </si>
  <si>
    <t xml:space="preserve">      个人所得税</t>
  </si>
  <si>
    <t>（五）科学技术支出</t>
  </si>
  <si>
    <t xml:space="preserve">      资源税</t>
  </si>
  <si>
    <t>（六）文化体育与传媒支出</t>
  </si>
  <si>
    <t xml:space="preserve">      城市维护建设税</t>
  </si>
  <si>
    <t>（七）社会保障和就业支出</t>
  </si>
  <si>
    <t xml:space="preserve">      房产税</t>
  </si>
  <si>
    <t>（八）医疗卫生与计划生育支出</t>
  </si>
  <si>
    <t xml:space="preserve">      印花税</t>
  </si>
  <si>
    <t>（九）节能环保支出</t>
  </si>
  <si>
    <t xml:space="preserve">      城镇土地使用税</t>
  </si>
  <si>
    <t>（十）城乡社区支出</t>
  </si>
  <si>
    <t xml:space="preserve">      土地增值税</t>
  </si>
  <si>
    <t>（十一）农林水支出</t>
  </si>
  <si>
    <t xml:space="preserve">      车船税</t>
  </si>
  <si>
    <t>（十二）交通运输支出</t>
  </si>
  <si>
    <t xml:space="preserve">      耕地占用税</t>
  </si>
  <si>
    <t>（十三）资源勘探信息等支出</t>
  </si>
  <si>
    <t xml:space="preserve">      契税</t>
  </si>
  <si>
    <t>（十四）商业服务业等支出</t>
  </si>
  <si>
    <t xml:space="preserve">   环境保护税</t>
  </si>
  <si>
    <t>（十五）金融支出</t>
  </si>
  <si>
    <t>（二）非税收入</t>
  </si>
  <si>
    <t>（十六）国土海洋气象等支出</t>
  </si>
  <si>
    <t>其中：专项收入</t>
  </si>
  <si>
    <t>（十七）住房保障支出</t>
  </si>
  <si>
    <t xml:space="preserve">      行政事业性收费收入</t>
  </si>
  <si>
    <t>（十八）粮油物资储备支出</t>
  </si>
  <si>
    <t xml:space="preserve">      罚没收入</t>
  </si>
  <si>
    <t>（十九）预备费</t>
  </si>
  <si>
    <t xml:space="preserve">      国有资本经营收入</t>
  </si>
  <si>
    <r>
      <rPr>
        <sz val="11.5"/>
        <rFont val="宋体"/>
        <charset val="134"/>
      </rPr>
      <t>（二</t>
    </r>
    <r>
      <rPr>
        <b/>
        <sz val="11.5"/>
        <rFont val="宋体"/>
        <charset val="134"/>
      </rPr>
      <t>十</t>
    </r>
    <r>
      <rPr>
        <sz val="11.5"/>
        <rFont val="宋体"/>
        <charset val="134"/>
      </rPr>
      <t>）其他支出</t>
    </r>
  </si>
  <si>
    <t xml:space="preserve">      国有资源（资产）有偿使用收入</t>
  </si>
  <si>
    <t>（二十一）债务付息支出</t>
  </si>
  <si>
    <t xml:space="preserve">      捐赠收入</t>
  </si>
  <si>
    <t>（二十二）债务发行费用支出</t>
  </si>
  <si>
    <t xml:space="preserve">      政府住房基金收入</t>
  </si>
  <si>
    <t>二、上解上级支出</t>
  </si>
  <si>
    <t xml:space="preserve">      其他收入</t>
  </si>
  <si>
    <t>三、债务还本支出</t>
  </si>
  <si>
    <t>二、转移性收入</t>
  </si>
  <si>
    <t>四、年终结转</t>
  </si>
  <si>
    <t xml:space="preserve">  返还性收入</t>
  </si>
  <si>
    <t>五、安排预算稳定调节基金</t>
  </si>
  <si>
    <t xml:space="preserve">  一般性转移支付收入</t>
  </si>
  <si>
    <t xml:space="preserve">  专项转移支付收入</t>
  </si>
  <si>
    <t>三、债务转贷收入</t>
  </si>
  <si>
    <t>四、上年结余结转</t>
  </si>
  <si>
    <t>五、调入资金</t>
  </si>
  <si>
    <t>收入合计</t>
  </si>
  <si>
    <t>支出合计</t>
  </si>
  <si>
    <t>附件1-2：</t>
  </si>
  <si>
    <t>龙口镇2018年一般公共预算收入执行情况表（以决算为准）</t>
  </si>
  <si>
    <t>单位:万元</t>
  </si>
  <si>
    <t>科目号</t>
  </si>
  <si>
    <t>为年初预算%</t>
  </si>
  <si>
    <r>
      <rPr>
        <b/>
        <sz val="11"/>
        <rFont val="宋体"/>
        <charset val="134"/>
      </rPr>
      <t>去年</t>
    </r>
    <r>
      <rPr>
        <b/>
        <sz val="11"/>
        <rFont val="宋体"/>
        <charset val="134"/>
      </rPr>
      <t>实绩</t>
    </r>
  </si>
  <si>
    <t>比去年
同期增减%</t>
  </si>
  <si>
    <t>比去年
同期增减</t>
  </si>
  <si>
    <t>税收收入</t>
  </si>
  <si>
    <t>增值税</t>
  </si>
  <si>
    <t>营业税</t>
  </si>
  <si>
    <t>企业所得税</t>
  </si>
  <si>
    <t>个人所得税</t>
  </si>
  <si>
    <t>资源税</t>
  </si>
  <si>
    <t>城市维护建设税</t>
  </si>
  <si>
    <t>房产税</t>
  </si>
  <si>
    <t>印花税</t>
  </si>
  <si>
    <t>城镇土地使用税</t>
  </si>
  <si>
    <t>土地增值税</t>
  </si>
  <si>
    <t>车船税</t>
  </si>
  <si>
    <t>耕地占用税</t>
  </si>
  <si>
    <t>契税</t>
  </si>
  <si>
    <t>环境保护税</t>
  </si>
  <si>
    <t>非税收入</t>
  </si>
  <si>
    <t>专项收入</t>
  </si>
  <si>
    <t>行政事业性收费收入</t>
  </si>
  <si>
    <t>罚没收入</t>
  </si>
  <si>
    <t>国有资本经营收入</t>
  </si>
  <si>
    <t>国有资源（资产）有偿使用收入</t>
  </si>
  <si>
    <t>捐赠收入</t>
  </si>
  <si>
    <t>政府住房基金收入</t>
  </si>
  <si>
    <t>其他收入</t>
  </si>
  <si>
    <t>二、上级补助收入</t>
  </si>
  <si>
    <t>返还性收入</t>
  </si>
  <si>
    <t xml:space="preserve">   所得税基数返还收入</t>
  </si>
  <si>
    <t xml:space="preserve">   成品油税费改革税收返还收入</t>
  </si>
  <si>
    <t xml:space="preserve">   增值税税收返还收入</t>
  </si>
  <si>
    <t xml:space="preserve">   增值税“五五分享”税收返还收入</t>
  </si>
  <si>
    <t xml:space="preserve">   其他税收返还收入</t>
  </si>
  <si>
    <t>一般性转移支付收入</t>
  </si>
  <si>
    <t xml:space="preserve">   均衡性转移支付收入</t>
  </si>
  <si>
    <t>结算补助收入</t>
  </si>
  <si>
    <t>企业事业单位划转补助收入</t>
  </si>
  <si>
    <t>城乡义务教育等转移支付收入</t>
  </si>
  <si>
    <t>基本养老金转移支付收入</t>
  </si>
  <si>
    <t>城乡居民医疗保险转移支付收入</t>
  </si>
  <si>
    <t>农村综合改革转移支付收入</t>
  </si>
  <si>
    <t>固定数额补助收入</t>
  </si>
  <si>
    <t>其他一般性转移支付收入</t>
  </si>
  <si>
    <t>专项转移支付收入</t>
  </si>
  <si>
    <t>地方政府一般债务转贷收入</t>
  </si>
  <si>
    <t>地方政府一般债券转贷收入</t>
  </si>
  <si>
    <t>上年结余收入</t>
  </si>
  <si>
    <t>调入一般公共预算资金</t>
  </si>
  <si>
    <t>调入预算稳定调节基金</t>
  </si>
  <si>
    <t>从政府性基金预算调入一般公共预算</t>
  </si>
  <si>
    <t>从其他资金调入一般公共预算</t>
  </si>
  <si>
    <t>收  入  合  计</t>
  </si>
  <si>
    <t>附件1-3：</t>
  </si>
  <si>
    <t>龙口镇2018年一般公共预算支出预算执行情况表（以决算为准）</t>
  </si>
  <si>
    <t>（功能分类支出）</t>
  </si>
  <si>
    <t>去年实绩</t>
  </si>
  <si>
    <t>.</t>
  </si>
  <si>
    <t>一般公共服务支出</t>
  </si>
  <si>
    <t xml:space="preserve">  人大事务</t>
  </si>
  <si>
    <t>行政运行</t>
  </si>
  <si>
    <t>一般行政管理事务</t>
  </si>
  <si>
    <t>机关服务</t>
  </si>
  <si>
    <t>人大会议</t>
  </si>
  <si>
    <t>人大立法</t>
  </si>
  <si>
    <t>人大监督</t>
  </si>
  <si>
    <t>人大代表履职能力提升</t>
  </si>
  <si>
    <t>代表工作</t>
  </si>
  <si>
    <t>人大信访工作</t>
  </si>
  <si>
    <t>事业运行</t>
  </si>
  <si>
    <t>其他人大事务支出</t>
  </si>
  <si>
    <t xml:space="preserve">  政协事务</t>
  </si>
  <si>
    <t>政协会议</t>
  </si>
  <si>
    <t>委员视察</t>
  </si>
  <si>
    <t>参政议政</t>
  </si>
  <si>
    <t>其他政协事务支出</t>
  </si>
  <si>
    <t xml:space="preserve">  政府办公厅（室）及相关机构事务</t>
  </si>
  <si>
    <t>专项服务</t>
  </si>
  <si>
    <t>专项业务活动</t>
  </si>
  <si>
    <t>政务公开审批</t>
  </si>
  <si>
    <t>法制建设</t>
  </si>
  <si>
    <t>信访事务</t>
  </si>
  <si>
    <t>参事事务</t>
  </si>
  <si>
    <t>其他政府办公厅（室）及相关机构事务支出</t>
  </si>
  <si>
    <t xml:space="preserve">  发展与改革事务</t>
  </si>
  <si>
    <t>战略规划与实施</t>
  </si>
  <si>
    <t>日常经济运行调节</t>
  </si>
  <si>
    <t>社会事业发展规划</t>
  </si>
  <si>
    <t>经济体制改革研究</t>
  </si>
  <si>
    <t>物价管理</t>
  </si>
  <si>
    <t>应对气候变化管理事务</t>
  </si>
  <si>
    <t>其他发展与改革事务支出</t>
  </si>
  <si>
    <t xml:space="preserve">  统计信息事务</t>
  </si>
  <si>
    <t>信息事务</t>
  </si>
  <si>
    <t>专项统计业务</t>
  </si>
  <si>
    <t>统计管理</t>
  </si>
  <si>
    <t>专项普查活动</t>
  </si>
  <si>
    <t>统计抽样调查</t>
  </si>
  <si>
    <t>其他统计信息事务支出</t>
  </si>
  <si>
    <t xml:space="preserve">  财政事务</t>
  </si>
  <si>
    <t>预算改革业务</t>
  </si>
  <si>
    <t>财政国库业务</t>
  </si>
  <si>
    <t>财政监察</t>
  </si>
  <si>
    <t>信息化建设</t>
  </si>
  <si>
    <t>财政委托业务支出</t>
  </si>
  <si>
    <t>其他财政事务支出</t>
  </si>
  <si>
    <t xml:space="preserve">  税收事务</t>
  </si>
  <si>
    <t>税务办案</t>
  </si>
  <si>
    <t>税务登记证及发票管理</t>
  </si>
  <si>
    <t>代扣代收代征税款手续费</t>
  </si>
  <si>
    <t>税务宣传</t>
  </si>
  <si>
    <t>协税护税</t>
  </si>
  <si>
    <t>其他税收事务支出</t>
  </si>
  <si>
    <t xml:space="preserve">  审计事务</t>
  </si>
  <si>
    <t>审计业务</t>
  </si>
  <si>
    <t>审计管理</t>
  </si>
  <si>
    <t>其他审计事务支出</t>
  </si>
  <si>
    <t xml:space="preserve">  海关事务</t>
  </si>
  <si>
    <t>收费业务</t>
  </si>
  <si>
    <t>缉私办案</t>
  </si>
  <si>
    <t>口岸电子执法系统建设与维护</t>
  </si>
  <si>
    <t>其他海关事务支出</t>
  </si>
  <si>
    <t xml:space="preserve">  人力资源事务</t>
  </si>
  <si>
    <t>政府特殊津贴</t>
  </si>
  <si>
    <t>资助留学回国人员</t>
  </si>
  <si>
    <t>军队转业干部安置</t>
  </si>
  <si>
    <t>博士后日常经费</t>
  </si>
  <si>
    <t>引进人才费用</t>
  </si>
  <si>
    <t>公务员考核</t>
  </si>
  <si>
    <t>公务员履职能力提升</t>
  </si>
  <si>
    <t>公务员招考</t>
  </si>
  <si>
    <t>公务员综合管理</t>
  </si>
  <si>
    <t>其他人力资源事务支出</t>
  </si>
  <si>
    <t xml:space="preserve">  纪检监察事务</t>
  </si>
  <si>
    <t>大案要案查处</t>
  </si>
  <si>
    <t>派驻派出机构</t>
  </si>
  <si>
    <t>中央巡视</t>
  </si>
  <si>
    <t>其他纪检监察事务支出</t>
  </si>
  <si>
    <t xml:space="preserve">  商贸事务</t>
  </si>
  <si>
    <t>对外贸易管理</t>
  </si>
  <si>
    <t>国际经济合作</t>
  </si>
  <si>
    <t>外资管理</t>
  </si>
  <si>
    <t>国内贸易管理</t>
  </si>
  <si>
    <t>招商引资</t>
  </si>
  <si>
    <t>其他商贸事务支出</t>
  </si>
  <si>
    <t xml:space="preserve">  知识产权事务</t>
  </si>
  <si>
    <t>专利审批</t>
  </si>
  <si>
    <t>国家知识产权战略</t>
  </si>
  <si>
    <t>专利试点和产业化推进</t>
  </si>
  <si>
    <t>专利执法</t>
  </si>
  <si>
    <t>国际组织专项活动</t>
  </si>
  <si>
    <t>知识产权宏观管理</t>
  </si>
  <si>
    <t>其他知识产权事务支出</t>
  </si>
  <si>
    <t xml:space="preserve">  工商行政管理事务</t>
  </si>
  <si>
    <t>工商行政管理专项</t>
  </si>
  <si>
    <t>执法办案专项</t>
  </si>
  <si>
    <t>消费者权益保护</t>
  </si>
  <si>
    <t>其他工商行政管理事务支出</t>
  </si>
  <si>
    <t xml:space="preserve">  质量技术监督与检验检疫事务</t>
  </si>
  <si>
    <t>出入境检验检疫行政执法和业务管理</t>
  </si>
  <si>
    <t>出入境检验检疫技术支持</t>
  </si>
  <si>
    <t>质量技术监督行政执法及业务管理</t>
  </si>
  <si>
    <t>质量技术监督技术支持</t>
  </si>
  <si>
    <t>认证认可监督管理</t>
  </si>
  <si>
    <t>标准化管理</t>
  </si>
  <si>
    <t>其他质量技术监督与检验检疫事务支出</t>
  </si>
  <si>
    <t xml:space="preserve">  民族事务</t>
  </si>
  <si>
    <t>民族工作专项</t>
  </si>
  <si>
    <t>其他民族事务支出</t>
  </si>
  <si>
    <t xml:space="preserve">  宗教事务</t>
  </si>
  <si>
    <t>宗教工作专项</t>
  </si>
  <si>
    <t>其他宗教事务支出</t>
  </si>
  <si>
    <t xml:space="preserve">  港澳台侨事务</t>
  </si>
  <si>
    <t>港澳事务</t>
  </si>
  <si>
    <t>台湾事务</t>
  </si>
  <si>
    <t>华侨事务</t>
  </si>
  <si>
    <t>其他港澳台侨事务支出</t>
  </si>
  <si>
    <t xml:space="preserve">  档案事务</t>
  </si>
  <si>
    <t>档案馆</t>
  </si>
  <si>
    <t>其他档案事务支出</t>
  </si>
  <si>
    <t xml:space="preserve">  民主党派及工商联事务</t>
  </si>
  <si>
    <t>其他民主党派及工商联事务支出</t>
  </si>
  <si>
    <t xml:space="preserve">  群众团体事务</t>
  </si>
  <si>
    <t>厂务公开</t>
  </si>
  <si>
    <t>工会疗养休养</t>
  </si>
  <si>
    <t>其他群众团体事务支出</t>
  </si>
  <si>
    <t xml:space="preserve">  党委办公厅（室）及相关机构事务</t>
  </si>
  <si>
    <t>专项业务</t>
  </si>
  <si>
    <t>其他党委办公厅（室）及相关机构事务支出</t>
  </si>
  <si>
    <t xml:space="preserve">  组织事务</t>
  </si>
  <si>
    <t>其他组织事务支出</t>
  </si>
  <si>
    <t xml:space="preserve">  宣传事务</t>
  </si>
  <si>
    <t>其他宣传事务支出</t>
  </si>
  <si>
    <t xml:space="preserve">  统战事务</t>
  </si>
  <si>
    <t>其他统战事务支出</t>
  </si>
  <si>
    <t xml:space="preserve">  对外联络事务</t>
  </si>
  <si>
    <t>其他对外联络事务支出</t>
  </si>
  <si>
    <t xml:space="preserve">  其他共产党事务支出</t>
  </si>
  <si>
    <t>其他共产党事务支出</t>
  </si>
  <si>
    <t xml:space="preserve">  其他一般公共服务支出</t>
  </si>
  <si>
    <t>国家赔偿费用支出</t>
  </si>
  <si>
    <t>其他一般公共服务支出</t>
  </si>
  <si>
    <t>国防支出</t>
  </si>
  <si>
    <t xml:space="preserve">  现役部队</t>
  </si>
  <si>
    <t>现役部队</t>
  </si>
  <si>
    <t xml:space="preserve">  国防科研事业</t>
  </si>
  <si>
    <t>国防科研事业</t>
  </si>
  <si>
    <t xml:space="preserve">  专项工程</t>
  </si>
  <si>
    <t>专项工程</t>
  </si>
  <si>
    <t xml:space="preserve">  国防动员</t>
  </si>
  <si>
    <t>兵役征集</t>
  </si>
  <si>
    <t>经济动员</t>
  </si>
  <si>
    <t>人民防空</t>
  </si>
  <si>
    <t>交通战备</t>
  </si>
  <si>
    <t>国防教育</t>
  </si>
  <si>
    <t>预备役部队</t>
  </si>
  <si>
    <t>民兵</t>
  </si>
  <si>
    <t>其他国防动员支出</t>
  </si>
  <si>
    <t xml:space="preserve">  其他国防支出</t>
  </si>
  <si>
    <t>其他国防支出</t>
  </si>
  <si>
    <t>公共安全支出</t>
  </si>
  <si>
    <t xml:space="preserve">  武装警察</t>
  </si>
  <si>
    <t>内卫</t>
  </si>
  <si>
    <t>边防</t>
  </si>
  <si>
    <t>消防</t>
  </si>
  <si>
    <t>警卫</t>
  </si>
  <si>
    <t>黄金</t>
  </si>
  <si>
    <t>森林</t>
  </si>
  <si>
    <t>水电</t>
  </si>
  <si>
    <t>交通</t>
  </si>
  <si>
    <t>其他武装警察支出</t>
  </si>
  <si>
    <t xml:space="preserve">  公安</t>
  </si>
  <si>
    <t>治安管理</t>
  </si>
  <si>
    <t>国内安全保卫</t>
  </si>
  <si>
    <t>刑事侦查</t>
  </si>
  <si>
    <t>经济犯罪侦查</t>
  </si>
  <si>
    <t>出入境管理</t>
  </si>
  <si>
    <t>行动技术管理</t>
  </si>
  <si>
    <t>防范和处理邪教犯罪</t>
  </si>
  <si>
    <t>禁毒管理</t>
  </si>
  <si>
    <t>道路交通管理</t>
  </si>
  <si>
    <t>网络侦控管理</t>
  </si>
  <si>
    <t>反恐怖</t>
  </si>
  <si>
    <t>居民身份证管理</t>
  </si>
  <si>
    <t>网络运行及维护</t>
  </si>
  <si>
    <t>拘押收教场所管理</t>
  </si>
  <si>
    <t>警犬繁育及训养</t>
  </si>
  <si>
    <t>其他公安支出</t>
  </si>
  <si>
    <t xml:space="preserve">  国家安全</t>
  </si>
  <si>
    <t>安全业务</t>
  </si>
  <si>
    <t>其他国家安全支出</t>
  </si>
  <si>
    <t xml:space="preserve">  检察</t>
  </si>
  <si>
    <t>查办和预防职务犯罪</t>
  </si>
  <si>
    <t>公诉和审判监督</t>
  </si>
  <si>
    <t>侦查监督</t>
  </si>
  <si>
    <t>执行监督</t>
  </si>
  <si>
    <t>控告申诉</t>
  </si>
  <si>
    <t>“两房”建设</t>
  </si>
  <si>
    <t>其他检察支出</t>
  </si>
  <si>
    <t xml:space="preserve">  法院</t>
  </si>
  <si>
    <t>案件审判</t>
  </si>
  <si>
    <t>案件执行</t>
  </si>
  <si>
    <t>“两庭”建设</t>
  </si>
  <si>
    <t>其他法院支出</t>
  </si>
  <si>
    <t xml:space="preserve">  司法</t>
  </si>
  <si>
    <t>基层司法业务</t>
  </si>
  <si>
    <t>普法宣传</t>
  </si>
  <si>
    <t>律师公证管理</t>
  </si>
  <si>
    <t>法律援助</t>
  </si>
  <si>
    <t>司法统一考试</t>
  </si>
  <si>
    <t>仲裁</t>
  </si>
  <si>
    <t>社区矫正</t>
  </si>
  <si>
    <t>司法鉴定</t>
  </si>
  <si>
    <t>其他司法支出</t>
  </si>
  <si>
    <t xml:space="preserve">  监狱</t>
  </si>
  <si>
    <t>犯人生活</t>
  </si>
  <si>
    <t>犯人改造</t>
  </si>
  <si>
    <t>狱政设施建设</t>
  </si>
  <si>
    <t>其他监狱支出</t>
  </si>
  <si>
    <t xml:space="preserve">  强制隔离戒毒</t>
  </si>
  <si>
    <t>强制隔离戒毒人员生活</t>
  </si>
  <si>
    <t>强制隔离戒毒人员教育</t>
  </si>
  <si>
    <t>所政设施建设</t>
  </si>
  <si>
    <t>其他强制隔离戒毒支出</t>
  </si>
  <si>
    <t xml:space="preserve">  国家保密</t>
  </si>
  <si>
    <t>保密技术</t>
  </si>
  <si>
    <t>保密管理</t>
  </si>
  <si>
    <t>其他国家保密支出</t>
  </si>
  <si>
    <t xml:space="preserve">  缉私警察</t>
  </si>
  <si>
    <t>专项缉私活动支出</t>
  </si>
  <si>
    <t>缉私情报</t>
  </si>
  <si>
    <t>禁毒及缉毒</t>
  </si>
  <si>
    <t>其他缉私警察支出</t>
  </si>
  <si>
    <t xml:space="preserve">  海警</t>
  </si>
  <si>
    <t>公安现役基本支出</t>
  </si>
  <si>
    <t>一般管理事务</t>
  </si>
  <si>
    <t>维权执法业务</t>
  </si>
  <si>
    <t>装备建设和运行维护</t>
  </si>
  <si>
    <t>信息化建设及运行维护</t>
  </si>
  <si>
    <t>基础设施建设及维护</t>
  </si>
  <si>
    <t>其他海警支出</t>
  </si>
  <si>
    <t xml:space="preserve">  其他公共安全支出</t>
  </si>
  <si>
    <t>其他公共安全支出</t>
  </si>
  <si>
    <t>其他消防</t>
  </si>
  <si>
    <t>教育支出</t>
  </si>
  <si>
    <t xml:space="preserve">  教育管理事务</t>
  </si>
  <si>
    <t>其他教育管理事务支出</t>
  </si>
  <si>
    <t xml:space="preserve">  普通教育</t>
  </si>
  <si>
    <t>学前教育</t>
  </si>
  <si>
    <t>小学教育</t>
  </si>
  <si>
    <t>初中教育</t>
  </si>
  <si>
    <t>高中教育</t>
  </si>
  <si>
    <t>高等教育</t>
  </si>
  <si>
    <t>化解农村义务教育债务支出</t>
  </si>
  <si>
    <t>化解普通高中债务支出</t>
  </si>
  <si>
    <t>其他普通教育支出</t>
  </si>
  <si>
    <t xml:space="preserve">  职业教育</t>
  </si>
  <si>
    <t>初等职业教育</t>
  </si>
  <si>
    <t>中专教育</t>
  </si>
  <si>
    <t>技校教育</t>
  </si>
  <si>
    <t>职业高中教育</t>
  </si>
  <si>
    <t>高等职业教育</t>
  </si>
  <si>
    <t>其他职业教育支出</t>
  </si>
  <si>
    <t xml:space="preserve">  成人教育</t>
  </si>
  <si>
    <t>成人初等教育</t>
  </si>
  <si>
    <t>成人中等教育</t>
  </si>
  <si>
    <t>成人高等教育</t>
  </si>
  <si>
    <t>成人广播电视教育</t>
  </si>
  <si>
    <t>其他成人教育支出</t>
  </si>
  <si>
    <t xml:space="preserve">  广播电视教育</t>
  </si>
  <si>
    <t>广播电视学校</t>
  </si>
  <si>
    <t>教育电视台</t>
  </si>
  <si>
    <t>其他广播电视教育支出</t>
  </si>
  <si>
    <t xml:space="preserve">  留学教育</t>
  </si>
  <si>
    <t>出国留学教育</t>
  </si>
  <si>
    <t>来华留学教育</t>
  </si>
  <si>
    <t>其他留学教育支出</t>
  </si>
  <si>
    <t xml:space="preserve">  特殊教育</t>
  </si>
  <si>
    <t>特殊学校教育</t>
  </si>
  <si>
    <t>工读学校教育</t>
  </si>
  <si>
    <t>其他特殊教育支出</t>
  </si>
  <si>
    <t xml:space="preserve">  进修及培训</t>
  </si>
  <si>
    <t>教师进修</t>
  </si>
  <si>
    <t>干部教育</t>
  </si>
  <si>
    <t>培训支出</t>
  </si>
  <si>
    <t>退役士兵能力提升</t>
  </si>
  <si>
    <t>其他进修及培训</t>
  </si>
  <si>
    <t xml:space="preserve">  教育费附加安排的支出</t>
  </si>
  <si>
    <t>农村中小学校舍建设</t>
  </si>
  <si>
    <t>农村中小学教学设施</t>
  </si>
  <si>
    <t>城市中小学校舍建设</t>
  </si>
  <si>
    <t>城市中小学教学设施</t>
  </si>
  <si>
    <t>中等职业学校教学设施</t>
  </si>
  <si>
    <t>其他教育费附加安排的支出</t>
  </si>
  <si>
    <t xml:space="preserve">  其他教育支出</t>
  </si>
  <si>
    <t>其他教育支出</t>
  </si>
  <si>
    <t>科学技术支出</t>
  </si>
  <si>
    <t xml:space="preserve">  科学技术管理事务</t>
  </si>
  <si>
    <t>其他科学技术管理事务支出</t>
  </si>
  <si>
    <t xml:space="preserve">  基础研究</t>
  </si>
  <si>
    <t>机构运行</t>
  </si>
  <si>
    <t>重点基础研究规划</t>
  </si>
  <si>
    <t>自然科学基金</t>
  </si>
  <si>
    <t>重点实验室及相关设施</t>
  </si>
  <si>
    <t>重大科学工程</t>
  </si>
  <si>
    <t>专项基础科研</t>
  </si>
  <si>
    <t>专项技术基础</t>
  </si>
  <si>
    <t>其他基础研究支出</t>
  </si>
  <si>
    <t xml:space="preserve">  应用研究</t>
  </si>
  <si>
    <t>社会公益研究</t>
  </si>
  <si>
    <t>高技术研究</t>
  </si>
  <si>
    <t>专项科研试制</t>
  </si>
  <si>
    <t>其他应用研究支出</t>
  </si>
  <si>
    <t xml:space="preserve">  技术研究与开发</t>
  </si>
  <si>
    <t>应用技术研究与开发</t>
  </si>
  <si>
    <t>产业技术研究与开发</t>
  </si>
  <si>
    <t>科技成果转化与扩散</t>
  </si>
  <si>
    <t>其他技术研究与开发支出</t>
  </si>
  <si>
    <t xml:space="preserve">  科技条件与服务</t>
  </si>
  <si>
    <t>技术创新服务体系</t>
  </si>
  <si>
    <t>科技条件专项</t>
  </si>
  <si>
    <t>其他科技条件与服务支出</t>
  </si>
  <si>
    <t xml:space="preserve">  社会科学</t>
  </si>
  <si>
    <t>社会科学研究机构</t>
  </si>
  <si>
    <t>社会科学研究</t>
  </si>
  <si>
    <t>社科基金支出</t>
  </si>
  <si>
    <t>其他社会科学支出</t>
  </si>
  <si>
    <t xml:space="preserve">  科学技术普及</t>
  </si>
  <si>
    <t>科普活动</t>
  </si>
  <si>
    <t>青少年科技活动</t>
  </si>
  <si>
    <t>学术交流活动</t>
  </si>
  <si>
    <t>科技馆站</t>
  </si>
  <si>
    <t>其他科学技术普及支出</t>
  </si>
  <si>
    <t xml:space="preserve">  科技交流与合作</t>
  </si>
  <si>
    <t>国际交流与合作</t>
  </si>
  <si>
    <t>重大科技合作项目</t>
  </si>
  <si>
    <t>其他科技交流与合作支出</t>
  </si>
  <si>
    <t xml:space="preserve">  科技重大项目</t>
  </si>
  <si>
    <t>科技重大专项</t>
  </si>
  <si>
    <t>重点研发计划</t>
  </si>
  <si>
    <t xml:space="preserve">  其他科学技术支出</t>
  </si>
  <si>
    <t>科技奖励</t>
  </si>
  <si>
    <t>其他科学技术支出</t>
  </si>
  <si>
    <t>文化体育与传媒支出</t>
  </si>
  <si>
    <t xml:space="preserve">  文化</t>
  </si>
  <si>
    <t>图书馆</t>
  </si>
  <si>
    <t>文化展示及纪念机构</t>
  </si>
  <si>
    <t>艺术表演场所</t>
  </si>
  <si>
    <t>艺术表演团体</t>
  </si>
  <si>
    <t>文化活动</t>
  </si>
  <si>
    <t>群众文化</t>
  </si>
  <si>
    <t>文化交流与合作</t>
  </si>
  <si>
    <t>文化创作与保护</t>
  </si>
  <si>
    <t>文化市场管理</t>
  </si>
  <si>
    <t>其他文化支出</t>
  </si>
  <si>
    <t xml:space="preserve">  文物</t>
  </si>
  <si>
    <t>文物保护</t>
  </si>
  <si>
    <t>博物馆</t>
  </si>
  <si>
    <t>历史名城与古迹</t>
  </si>
  <si>
    <t>其他文物支出</t>
  </si>
  <si>
    <t xml:space="preserve">  体育</t>
  </si>
  <si>
    <t>运动项目管理</t>
  </si>
  <si>
    <t>体育竞赛</t>
  </si>
  <si>
    <t>体育训练</t>
  </si>
  <si>
    <t>体育场馆</t>
  </si>
  <si>
    <t>群众体育</t>
  </si>
  <si>
    <t>体育交流与合作</t>
  </si>
  <si>
    <t>其他体育支出</t>
  </si>
  <si>
    <t xml:space="preserve">  新闻出版广播影视</t>
  </si>
  <si>
    <t>广播</t>
  </si>
  <si>
    <t>电视</t>
  </si>
  <si>
    <t>电影</t>
  </si>
  <si>
    <t>新闻通讯</t>
  </si>
  <si>
    <t>出版发行</t>
  </si>
  <si>
    <t>版权管理</t>
  </si>
  <si>
    <t>其他新闻出版广播影视支出</t>
  </si>
  <si>
    <t xml:space="preserve">  其他文化体育与传媒支出</t>
  </si>
  <si>
    <t>宣传文化发展专项支出</t>
  </si>
  <si>
    <t>文化产业发展专项支出</t>
  </si>
  <si>
    <t>其他文化体育与传媒支出</t>
  </si>
  <si>
    <t>社会保障和就业支出</t>
  </si>
  <si>
    <t xml:space="preserve">  人力资源和社会保障管理事务</t>
  </si>
  <si>
    <t>综合业务管理</t>
  </si>
  <si>
    <t>劳动保障监察</t>
  </si>
  <si>
    <t>就业管理事务</t>
  </si>
  <si>
    <t>社会保险业务管理事务</t>
  </si>
  <si>
    <t>社会保险经办机构</t>
  </si>
  <si>
    <t>劳动关系和维权</t>
  </si>
  <si>
    <t>公共就业服务和职业技能鉴定机构</t>
  </si>
  <si>
    <t>劳动人事争议调解仲裁</t>
  </si>
  <si>
    <t>其他人力资源和社会保障管理事务支出</t>
  </si>
  <si>
    <t xml:space="preserve">  民政管理事务</t>
  </si>
  <si>
    <t>拥军优属</t>
  </si>
  <si>
    <t>老龄事务</t>
  </si>
  <si>
    <t>民间组织管理</t>
  </si>
  <si>
    <t>行政区划和地名管理</t>
  </si>
  <si>
    <t>基层政权和社区建设</t>
  </si>
  <si>
    <t>部队供应</t>
  </si>
  <si>
    <t>其他民政管理事务支出</t>
  </si>
  <si>
    <t xml:space="preserve">  行政事业单位离退休</t>
  </si>
  <si>
    <t>归口管理的行政单位离退休</t>
  </si>
  <si>
    <t>事业单位离退休</t>
  </si>
  <si>
    <t xml:space="preserve">  教育事业单位离退休</t>
  </si>
  <si>
    <t xml:space="preserve">  其他事业单位离退休</t>
  </si>
  <si>
    <t>离退休人员管理机构</t>
  </si>
  <si>
    <t>未归口管理的行政单位离退休</t>
  </si>
  <si>
    <t>机关事业单位基本养老保险缴费支出</t>
  </si>
  <si>
    <t>机关事业单位职业年金缴费支出</t>
  </si>
  <si>
    <t>对机关事业单位基本养老保险基金的补助</t>
  </si>
  <si>
    <t>其他行政事业单位离退休支出</t>
  </si>
  <si>
    <t xml:space="preserve">  企业改革补助</t>
  </si>
  <si>
    <t>企业关闭破产补助</t>
  </si>
  <si>
    <t>厂办大集体改革补助</t>
  </si>
  <si>
    <t>其他企业改革发展补助</t>
  </si>
  <si>
    <t xml:space="preserve">  就业补助</t>
  </si>
  <si>
    <t>就业创业服务补贴</t>
  </si>
  <si>
    <t>职业培训补贴</t>
  </si>
  <si>
    <t>社会保险补贴</t>
  </si>
  <si>
    <t>公益性岗位补贴</t>
  </si>
  <si>
    <t>职业技能鉴定补贴</t>
  </si>
  <si>
    <t>就业见习补贴</t>
  </si>
  <si>
    <t>高技能人才培养补助</t>
  </si>
  <si>
    <t>求职创业补贴</t>
  </si>
  <si>
    <t>其他就业补助支出</t>
  </si>
  <si>
    <t xml:space="preserve">  抚恤</t>
  </si>
  <si>
    <t>死亡抚恤</t>
  </si>
  <si>
    <t>伤残抚恤</t>
  </si>
  <si>
    <t>在乡复员、退伍军人生活补助</t>
  </si>
  <si>
    <t>优抚事业单位支出</t>
  </si>
  <si>
    <t>义务兵优待</t>
  </si>
  <si>
    <t>农村籍退役士兵老年生活补助</t>
  </si>
  <si>
    <t>其他优抚支出</t>
  </si>
  <si>
    <t xml:space="preserve">  退役安置</t>
  </si>
  <si>
    <t>退役士兵安置</t>
  </si>
  <si>
    <t>军队移交政府的离退休人员安置</t>
  </si>
  <si>
    <t>军队移交政府离退休干部管理机构</t>
  </si>
  <si>
    <t>退役士兵管理教育</t>
  </si>
  <si>
    <t>其他退役安置支出</t>
  </si>
  <si>
    <t xml:space="preserve">  社会福利</t>
  </si>
  <si>
    <t>儿童福利</t>
  </si>
  <si>
    <t>老年福利</t>
  </si>
  <si>
    <t>假肢矫形</t>
  </si>
  <si>
    <t>殡葬</t>
  </si>
  <si>
    <t>社会福利事业单位</t>
  </si>
  <si>
    <t>其他社会福利支出</t>
  </si>
  <si>
    <t xml:space="preserve">  残疾人事业</t>
  </si>
  <si>
    <t>残疾人康复</t>
  </si>
  <si>
    <t>残疾人就业和扶贫</t>
  </si>
  <si>
    <t>残疾人体育</t>
  </si>
  <si>
    <t>残疾人生活和护理补贴</t>
  </si>
  <si>
    <t>其他残疾人事业支出</t>
  </si>
  <si>
    <t xml:space="preserve">  自然灾害生活救助</t>
  </si>
  <si>
    <t>中央自然灾害生活补助</t>
  </si>
  <si>
    <t>地方自然灾害生活补助</t>
  </si>
  <si>
    <t>自然灾害灾后重建补助</t>
  </si>
  <si>
    <t>其他自然灾害生活救助支出</t>
  </si>
  <si>
    <t xml:space="preserve">  红十字事业</t>
  </si>
  <si>
    <t>其他红十字事业支出</t>
  </si>
  <si>
    <t xml:space="preserve">  最低生活保障</t>
  </si>
  <si>
    <t>城市最低生活保障金支出</t>
  </si>
  <si>
    <t>农村最低生活保障金支出</t>
  </si>
  <si>
    <t xml:space="preserve">  临时救助</t>
  </si>
  <si>
    <t>临时救助支出</t>
  </si>
  <si>
    <t>流浪乞讨人员救助支出</t>
  </si>
  <si>
    <t xml:space="preserve">  特困人员供养</t>
  </si>
  <si>
    <t>城市特困人员救助供养支出</t>
  </si>
  <si>
    <t>农村特困人员救助供养支出</t>
  </si>
  <si>
    <t xml:space="preserve">  其他生活救助</t>
  </si>
  <si>
    <t>其他城市生活救助</t>
  </si>
  <si>
    <t>其他农村生活救助</t>
  </si>
  <si>
    <t xml:space="preserve">  财政对基本养老保险基金的补助</t>
  </si>
  <si>
    <t>财政对企业职工基本养老保险基金的补助</t>
  </si>
  <si>
    <t>财政对城乡居民基本养老保险基金的补助</t>
  </si>
  <si>
    <t>财政对其他基本养老保险基金的补助</t>
  </si>
  <si>
    <t xml:space="preserve">  财政对其他社会保险基金的补助</t>
  </si>
  <si>
    <t>财政对失业保险基金的补助</t>
  </si>
  <si>
    <t>财政对工伤保险基金的补助</t>
  </si>
  <si>
    <t>财政对生育保险基金的补助</t>
  </si>
  <si>
    <t>财政对其他社会保险基金的补助</t>
  </si>
  <si>
    <t xml:space="preserve">  其他社会保障和就业支出</t>
  </si>
  <si>
    <t>其他社会保障和就业支出</t>
  </si>
  <si>
    <t>医疗卫生与计划生育支出</t>
  </si>
  <si>
    <t xml:space="preserve">  医疗卫生与计划生育管理事务</t>
  </si>
  <si>
    <t>其他医疗卫生与计划生育管理事务支出</t>
  </si>
  <si>
    <t xml:space="preserve">  公立医院</t>
  </si>
  <si>
    <t>综合医院</t>
  </si>
  <si>
    <t>中医（民族）医院</t>
  </si>
  <si>
    <t>传染病医院</t>
  </si>
  <si>
    <t>职业病防治医院</t>
  </si>
  <si>
    <t>精神病医院</t>
  </si>
  <si>
    <t>妇产医院</t>
  </si>
  <si>
    <t>儿童医院</t>
  </si>
  <si>
    <t>其他专科医院</t>
  </si>
  <si>
    <t>福利医院</t>
  </si>
  <si>
    <t>行业医院</t>
  </si>
  <si>
    <t>处理医疗欠费</t>
  </si>
  <si>
    <t>其他公立医院支出</t>
  </si>
  <si>
    <t xml:space="preserve">  基层医疗卫生机构</t>
  </si>
  <si>
    <t>城市社区卫生机构</t>
  </si>
  <si>
    <t>乡镇卫生院</t>
  </si>
  <si>
    <t>其他基层医疗卫生机构支出</t>
  </si>
  <si>
    <t xml:space="preserve">  公共卫生</t>
  </si>
  <si>
    <t>疾病预防控制机构</t>
  </si>
  <si>
    <t>卫生监督机构</t>
  </si>
  <si>
    <t>妇幼保健机构</t>
  </si>
  <si>
    <t>精神卫生机构</t>
  </si>
  <si>
    <t>应急救治机构</t>
  </si>
  <si>
    <t>采供血机构</t>
  </si>
  <si>
    <t>其他专业公共卫生机构</t>
  </si>
  <si>
    <t>基本公共卫生服务</t>
  </si>
  <si>
    <t>重大公共卫生专项</t>
  </si>
  <si>
    <t>突发公共卫生事件应急处理</t>
  </si>
  <si>
    <t>其他公共卫生支出</t>
  </si>
  <si>
    <t xml:space="preserve">  中医药</t>
  </si>
  <si>
    <t>中医（民族医）药专项</t>
  </si>
  <si>
    <t>其他中医药支出</t>
  </si>
  <si>
    <t>计划生育事务</t>
  </si>
  <si>
    <t>计划生育机构</t>
  </si>
  <si>
    <t>计划生育服务</t>
  </si>
  <si>
    <t>其他计划生育事务支出</t>
  </si>
  <si>
    <t xml:space="preserve">  食品和药品监督管理事务</t>
  </si>
  <si>
    <t>药品事务</t>
  </si>
  <si>
    <t>化妆品事务</t>
  </si>
  <si>
    <t>医疗器械事务</t>
  </si>
  <si>
    <t>食品安全事务</t>
  </si>
  <si>
    <t>其他食品和药品监督管理事务支出</t>
  </si>
  <si>
    <t xml:space="preserve">  行政事业单位医疗</t>
  </si>
  <si>
    <t>行政单位医疗</t>
  </si>
  <si>
    <t>事业单位医疗</t>
  </si>
  <si>
    <t>公务员医疗补助</t>
  </si>
  <si>
    <t>其他行政事业单位医疗支出</t>
  </si>
  <si>
    <t xml:space="preserve">  财政对基本医疗保险基金的补助</t>
  </si>
  <si>
    <t>财政对职工基本医疗保险基金的补助</t>
  </si>
  <si>
    <t>财政对城乡居民基本医疗保险基金的补助</t>
  </si>
  <si>
    <t>财政对新型农村合作医疗基金的补助</t>
  </si>
  <si>
    <t>财政对城镇居民基本医疗保险基金的补助</t>
  </si>
  <si>
    <t>财政对其他基本医疗保险基金的补助</t>
  </si>
  <si>
    <t xml:space="preserve">  医疗救助</t>
  </si>
  <si>
    <t>城乡医疗救助</t>
  </si>
  <si>
    <t>疾病应急救助</t>
  </si>
  <si>
    <t>其他医疗救助支出</t>
  </si>
  <si>
    <t xml:space="preserve">  优抚对象医疗</t>
  </si>
  <si>
    <t>优抚对象医疗补助</t>
  </si>
  <si>
    <t>其他优抚对象医疗支出</t>
  </si>
  <si>
    <t xml:space="preserve">  其他医疗卫生与计划生育支出</t>
  </si>
  <si>
    <t>其他医疗卫生与计划生育支出</t>
  </si>
  <si>
    <t>节能环保支出</t>
  </si>
  <si>
    <t xml:space="preserve">  环境保护管理事务</t>
  </si>
  <si>
    <t>环境保护宣传</t>
  </si>
  <si>
    <t>环境保护法规、规划及标准</t>
  </si>
  <si>
    <t>环境国际合作及履约</t>
  </si>
  <si>
    <t>环境保护行政许可</t>
  </si>
  <si>
    <t>其他环境保护管理事务支出</t>
  </si>
  <si>
    <t xml:space="preserve">  环境监测与监察</t>
  </si>
  <si>
    <t>建设项目环评审查与监督</t>
  </si>
  <si>
    <t>核与辐射安全监督</t>
  </si>
  <si>
    <t>其他环境监测与监察支出</t>
  </si>
  <si>
    <t xml:space="preserve">  污染防治</t>
  </si>
  <si>
    <t>大气</t>
  </si>
  <si>
    <t>水体</t>
  </si>
  <si>
    <t>噪声</t>
  </si>
  <si>
    <t>固体废弃物与化学品</t>
  </si>
  <si>
    <t>放射源和放射性废物监管</t>
  </si>
  <si>
    <t>辐射</t>
  </si>
  <si>
    <t>其他污染防治支出</t>
  </si>
  <si>
    <t xml:space="preserve">  自然生态保护</t>
  </si>
  <si>
    <t>生态保护</t>
  </si>
  <si>
    <t>农村环境保护</t>
  </si>
  <si>
    <t>自然保护区</t>
  </si>
  <si>
    <t>生物及物种资源保护</t>
  </si>
  <si>
    <t>其他自然生态保护支出</t>
  </si>
  <si>
    <t xml:space="preserve">  天然林保护</t>
  </si>
  <si>
    <t>森林管护</t>
  </si>
  <si>
    <t>社会保险补助</t>
  </si>
  <si>
    <t>政策性社会性支出补助</t>
  </si>
  <si>
    <t>天然林保护工程建设</t>
  </si>
  <si>
    <t>其他天然林保护支出</t>
  </si>
  <si>
    <t xml:space="preserve">  能源节约利用</t>
  </si>
  <si>
    <t>能源节约利用</t>
  </si>
  <si>
    <t xml:space="preserve">  污染减排</t>
  </si>
  <si>
    <t>环境监测与信息</t>
  </si>
  <si>
    <t>环境执法监察</t>
  </si>
  <si>
    <t>减排专项支出</t>
  </si>
  <si>
    <t>清洁生产专项支出</t>
  </si>
  <si>
    <t>其他污染减排支出</t>
  </si>
  <si>
    <t xml:space="preserve">  可再生能源</t>
  </si>
  <si>
    <t>可再生能源</t>
  </si>
  <si>
    <t xml:space="preserve">  循环经济</t>
  </si>
  <si>
    <t>循环经济</t>
  </si>
  <si>
    <t xml:space="preserve">  其他节能环保支出</t>
  </si>
  <si>
    <t>其他节能环保支出</t>
  </si>
  <si>
    <t>城乡社区支出</t>
  </si>
  <si>
    <t xml:space="preserve">  城乡社区管理事务</t>
  </si>
  <si>
    <t>城管执法</t>
  </si>
  <si>
    <t>工程建设标准规范编制与监管</t>
  </si>
  <si>
    <t>工程建设管理</t>
  </si>
  <si>
    <t>市政公用行业市场监管</t>
  </si>
  <si>
    <t>国家重点风景区规划与保护</t>
  </si>
  <si>
    <t>住宅建设与房地产市场监管</t>
  </si>
  <si>
    <t>执业资格注册、资质审查</t>
  </si>
  <si>
    <t>其他城乡社区管理事务支出</t>
  </si>
  <si>
    <t xml:space="preserve">  城乡社区规划与管理</t>
  </si>
  <si>
    <t>城乡社区规划与管理</t>
  </si>
  <si>
    <t xml:space="preserve">  城乡社区公共设施</t>
  </si>
  <si>
    <t>小城镇基础设施建设</t>
  </si>
  <si>
    <t>其他城乡社区公共设施支出</t>
  </si>
  <si>
    <t xml:space="preserve">  城乡社区环境卫生</t>
  </si>
  <si>
    <t>城乡社区环境卫生</t>
  </si>
  <si>
    <t xml:space="preserve">  建设市场管理与监督</t>
  </si>
  <si>
    <t>建设市场管理与监督</t>
  </si>
  <si>
    <t xml:space="preserve">  其他城乡社区支出</t>
  </si>
  <si>
    <t>其他城乡社区支出</t>
  </si>
  <si>
    <t>农林水支出</t>
  </si>
  <si>
    <t xml:space="preserve">  农业</t>
  </si>
  <si>
    <t>农垦运行</t>
  </si>
  <si>
    <t>科技转化与推广服务</t>
  </si>
  <si>
    <t>病虫害控制</t>
  </si>
  <si>
    <t>农产品质量安全</t>
  </si>
  <si>
    <t>执法监管</t>
  </si>
  <si>
    <t>统计监测与信息服务</t>
  </si>
  <si>
    <t>农业行业业务管理</t>
  </si>
  <si>
    <t>对外交流与合作</t>
  </si>
  <si>
    <t>防灾救灾</t>
  </si>
  <si>
    <t>稳定农民收入补贴</t>
  </si>
  <si>
    <t>农业结构调整补贴</t>
  </si>
  <si>
    <t>农业生产支持补贴</t>
  </si>
  <si>
    <t>农业组织化与产业化经营</t>
  </si>
  <si>
    <t>农产品加工与促销</t>
  </si>
  <si>
    <t>农村公益事业</t>
  </si>
  <si>
    <t>综合财力补助</t>
  </si>
  <si>
    <t>农业资源保护修复与利用</t>
  </si>
  <si>
    <t>农村道路建设</t>
  </si>
  <si>
    <t>成品油价格改革对渔业的补贴</t>
  </si>
  <si>
    <t>对高校毕业生到基层任职补助</t>
  </si>
  <si>
    <t>其他农业支出</t>
  </si>
  <si>
    <t xml:space="preserve">  林业</t>
  </si>
  <si>
    <t>林业事业机构</t>
  </si>
  <si>
    <t>森林培育</t>
  </si>
  <si>
    <t>林业技术推广</t>
  </si>
  <si>
    <t>森林资源管理</t>
  </si>
  <si>
    <t>森林资源监测</t>
  </si>
  <si>
    <t>森林生态效益补偿</t>
  </si>
  <si>
    <t>林业自然保护区</t>
  </si>
  <si>
    <t>动植物保护</t>
  </si>
  <si>
    <t>湿地保护</t>
  </si>
  <si>
    <t>林业执法与监督</t>
  </si>
  <si>
    <t>林业检疫检测</t>
  </si>
  <si>
    <t>防沙治沙</t>
  </si>
  <si>
    <t>林业质量安全</t>
  </si>
  <si>
    <t>林业工程与项目管理</t>
  </si>
  <si>
    <t>林业对外合作与交流</t>
  </si>
  <si>
    <t>林业产业化</t>
  </si>
  <si>
    <t>信息管理</t>
  </si>
  <si>
    <t>林业政策制定与宣传</t>
  </si>
  <si>
    <t>林业资金审计稽查</t>
  </si>
  <si>
    <t>林区公共支出</t>
  </si>
  <si>
    <t>林业贷款贴息</t>
  </si>
  <si>
    <t>成品油价格改革对林业的补贴</t>
  </si>
  <si>
    <t>林业防灾减灾</t>
  </si>
  <si>
    <t>其他林业支出</t>
  </si>
  <si>
    <t xml:space="preserve">  水利</t>
  </si>
  <si>
    <t>水利行业业务管理</t>
  </si>
  <si>
    <t>水利工程建设</t>
  </si>
  <si>
    <t>水利工程运行与维护</t>
  </si>
  <si>
    <t>长江黄河等流域管理</t>
  </si>
  <si>
    <t>水利前期工作</t>
  </si>
  <si>
    <t>水利执法监督</t>
  </si>
  <si>
    <t>水土保持</t>
  </si>
  <si>
    <t>水资源节约管理与保护</t>
  </si>
  <si>
    <t>水质监测</t>
  </si>
  <si>
    <t>水文测报</t>
  </si>
  <si>
    <t>防汛</t>
  </si>
  <si>
    <t>抗旱</t>
  </si>
  <si>
    <t>农田水利</t>
  </si>
  <si>
    <t>水利技术推广</t>
  </si>
  <si>
    <t>国际河流治理与管理</t>
  </si>
  <si>
    <t>江河湖库水系综合整治</t>
  </si>
  <si>
    <t>大中型水库移民后期扶持专项支出</t>
  </si>
  <si>
    <t>水利安全监督</t>
  </si>
  <si>
    <t>水资源费安排的支出</t>
  </si>
  <si>
    <t>砂石资源费支出</t>
  </si>
  <si>
    <t>水利建设移民支出</t>
  </si>
  <si>
    <t>农村人蓄饮水</t>
  </si>
  <si>
    <t>其他水利支出</t>
  </si>
  <si>
    <t xml:space="preserve">  扶贫</t>
  </si>
  <si>
    <t>农村基础设施建设</t>
  </si>
  <si>
    <t>生产发展</t>
  </si>
  <si>
    <t>社会发展</t>
  </si>
  <si>
    <t>扶贫贷款奖补和贴息</t>
  </si>
  <si>
    <t>“三西”农业建设专项补助</t>
  </si>
  <si>
    <t>扶贫事业机构</t>
  </si>
  <si>
    <t>其他扶贫支出</t>
  </si>
  <si>
    <t xml:space="preserve">  农业综合开发</t>
  </si>
  <si>
    <t>土地治理</t>
  </si>
  <si>
    <t>产业化发展</t>
  </si>
  <si>
    <t>创新示范</t>
  </si>
  <si>
    <t>其他农业综合开发支出</t>
  </si>
  <si>
    <t xml:space="preserve">  农村综合改革</t>
  </si>
  <si>
    <t>对村级一事一议的补助</t>
  </si>
  <si>
    <t>国有农场办社会职能改革补助</t>
  </si>
  <si>
    <t>对村民委员会和村党支部的补助</t>
  </si>
  <si>
    <t>对村集体经济组织的补助</t>
  </si>
  <si>
    <t>农村综合改革示范试点补助</t>
  </si>
  <si>
    <t>其他农村综合改革支出</t>
  </si>
  <si>
    <t xml:space="preserve">  普惠金融发展支出</t>
  </si>
  <si>
    <t>支持农村金融机构</t>
  </si>
  <si>
    <t>涉农贷款增量奖励</t>
  </si>
  <si>
    <t>农业保险保费补贴</t>
  </si>
  <si>
    <t>创业担保贷款贴息</t>
  </si>
  <si>
    <t>补充小额担保贷款基金</t>
  </si>
  <si>
    <t>其他普惠金融发展支出</t>
  </si>
  <si>
    <t xml:space="preserve">  其他农林水支出</t>
  </si>
  <si>
    <t>化解其他公益性乡村债务支出</t>
  </si>
  <si>
    <t>其他农林水支出</t>
  </si>
  <si>
    <t>交通运输支出</t>
  </si>
  <si>
    <t xml:space="preserve">  公路水路运输</t>
  </si>
  <si>
    <t>公路建设</t>
  </si>
  <si>
    <t>公路养护</t>
  </si>
  <si>
    <t>交通运输信息化建设</t>
  </si>
  <si>
    <t>公路和运输安全</t>
  </si>
  <si>
    <t>公路还贷专项</t>
  </si>
  <si>
    <t>公路运输管理</t>
  </si>
  <si>
    <t>公路和运输技术标准化建设</t>
  </si>
  <si>
    <t>港口设施</t>
  </si>
  <si>
    <t>航道维护</t>
  </si>
  <si>
    <t>船舶检验</t>
  </si>
  <si>
    <t>救助打捞</t>
  </si>
  <si>
    <t>内河运输</t>
  </si>
  <si>
    <t>远洋运输</t>
  </si>
  <si>
    <t>海事管理</t>
  </si>
  <si>
    <t>航标事业发展支出</t>
  </si>
  <si>
    <t>水路运输管理支出</t>
  </si>
  <si>
    <t>口岸建设</t>
  </si>
  <si>
    <t>取消政府还贷二级公路收费专项支出</t>
  </si>
  <si>
    <t>其他公路水路运输支出</t>
  </si>
  <si>
    <t xml:space="preserve">  铁路运输</t>
  </si>
  <si>
    <t>铁路路网建设</t>
  </si>
  <si>
    <t>铁路还贷专项</t>
  </si>
  <si>
    <t>铁路安全</t>
  </si>
  <si>
    <t>铁路专项运输</t>
  </si>
  <si>
    <t>行业监管</t>
  </si>
  <si>
    <t>其他铁路运输支出</t>
  </si>
  <si>
    <t xml:space="preserve">  成品油价格改革对交通运输的补贴</t>
  </si>
  <si>
    <t>对城市公交的补贴</t>
  </si>
  <si>
    <t>对农村道路客运的补贴</t>
  </si>
  <si>
    <t>对出租车的补贴</t>
  </si>
  <si>
    <t>成品油价格改革补贴其他支出</t>
  </si>
  <si>
    <t xml:space="preserve">  车辆购置税支出</t>
  </si>
  <si>
    <t>车辆购置税用于公路等基础设施建设支出</t>
  </si>
  <si>
    <t>车辆购置税用于农村公路建设支出</t>
  </si>
  <si>
    <t>车辆购置税用于老旧汽车报废更新补贴</t>
  </si>
  <si>
    <t>车辆购置税其他支出</t>
  </si>
  <si>
    <t xml:space="preserve">  其他交通运输支出</t>
  </si>
  <si>
    <t>公共交通运营补助</t>
  </si>
  <si>
    <t>其他交通运输支出</t>
  </si>
  <si>
    <t>资源勘探信息等支出</t>
  </si>
  <si>
    <t xml:space="preserve">  制造业</t>
  </si>
  <si>
    <t>其他制造业支出</t>
  </si>
  <si>
    <t xml:space="preserve">  工业和信息产业监管</t>
  </si>
  <si>
    <t>战备应急</t>
  </si>
  <si>
    <t>信息安全建设</t>
  </si>
  <si>
    <t>专用通信</t>
  </si>
  <si>
    <t>无线电监管</t>
  </si>
  <si>
    <t>工业和信息产业战略研究与标准制定</t>
  </si>
  <si>
    <t>工业和信息产业支持</t>
  </si>
  <si>
    <t>电子专项工程</t>
  </si>
  <si>
    <t>技术基础研究</t>
  </si>
  <si>
    <t>其他工业和信息产业监管支出</t>
  </si>
  <si>
    <t xml:space="preserve">  安全生产监管</t>
  </si>
  <si>
    <t>国务院安委会专项</t>
  </si>
  <si>
    <t>安全监管监察专项</t>
  </si>
  <si>
    <t>应急救援支出</t>
  </si>
  <si>
    <t>煤炭安全</t>
  </si>
  <si>
    <t>其他安全生产监管支出</t>
  </si>
  <si>
    <t xml:space="preserve">  国有资产监管</t>
  </si>
  <si>
    <t>国有企业监事会专项</t>
  </si>
  <si>
    <t>中央企业专项管理</t>
  </si>
  <si>
    <t>其他国有资产监管支出</t>
  </si>
  <si>
    <t xml:space="preserve">  支持中小企业发展和管理支出</t>
  </si>
  <si>
    <t>科技型中小企业技术创新基金</t>
  </si>
  <si>
    <t>中小企业发展专项</t>
  </si>
  <si>
    <t>其他支持中小企业发展和管理支出</t>
  </si>
  <si>
    <t xml:space="preserve">  其他资源勘探信息等支出</t>
  </si>
  <si>
    <t>建设项目贷款贴息</t>
  </si>
  <si>
    <t>技术改造支出</t>
  </si>
  <si>
    <t>中药材扶持资金支出</t>
  </si>
  <si>
    <t>重点产业振兴和技术改造项目贷款贴息</t>
  </si>
  <si>
    <t>其他资源勘探信息等支出</t>
  </si>
  <si>
    <t>商业服务业等支出</t>
  </si>
  <si>
    <t xml:space="preserve">  商业流通事务</t>
  </si>
  <si>
    <t>食品流通安全补贴</t>
  </si>
  <si>
    <t>市场监测及信息管理</t>
  </si>
  <si>
    <t>民贸企业补贴</t>
  </si>
  <si>
    <t>民贸民品贷款贴息</t>
  </si>
  <si>
    <t>其他商业流通事务支出</t>
  </si>
  <si>
    <t xml:space="preserve">  旅游业管理与服务支出</t>
  </si>
  <si>
    <t>旅游宣传</t>
  </si>
  <si>
    <t>旅游行业业务管理</t>
  </si>
  <si>
    <t>其他旅游业管理与服务支出</t>
  </si>
  <si>
    <t xml:space="preserve">  涉外发展服务支出</t>
  </si>
  <si>
    <t>外商投资环境建设补助资金</t>
  </si>
  <si>
    <t>其他涉外发展服务支出</t>
  </si>
  <si>
    <t xml:space="preserve">  其他商业服务业等支出</t>
  </si>
  <si>
    <t>服务业基础设施建设</t>
  </si>
  <si>
    <t>其他商业服务业等支出</t>
  </si>
  <si>
    <t>金融支出</t>
  </si>
  <si>
    <t xml:space="preserve">  其他金融支出</t>
  </si>
  <si>
    <t>其他金融支出</t>
  </si>
  <si>
    <t>国土海洋气象等支出</t>
  </si>
  <si>
    <t xml:space="preserve">  国土资源事务</t>
  </si>
  <si>
    <t>国土资源规划及管理</t>
  </si>
  <si>
    <t>土地资源调查</t>
  </si>
  <si>
    <t>土地资源利用与保护</t>
  </si>
  <si>
    <t>国土资源社会公益服务</t>
  </si>
  <si>
    <t>国土资源行业业务管理</t>
  </si>
  <si>
    <t>国土资源调查</t>
  </si>
  <si>
    <t>国土整治</t>
  </si>
  <si>
    <t>地质灾害防治</t>
  </si>
  <si>
    <t>土地资源储备支出</t>
  </si>
  <si>
    <t>地质矿产资源与环境调查</t>
  </si>
  <si>
    <t>地质矿产资源利用与保护</t>
  </si>
  <si>
    <t>地质转产项目财政贴息</t>
  </si>
  <si>
    <t>国外风险勘查</t>
  </si>
  <si>
    <t>地质勘查基金（周转金）支出</t>
  </si>
  <si>
    <t>其他国土资源事务支出</t>
  </si>
  <si>
    <t xml:space="preserve">  气象事务</t>
  </si>
  <si>
    <t>气象事业机构</t>
  </si>
  <si>
    <t>气象探测</t>
  </si>
  <si>
    <t>气象信息传输及管理</t>
  </si>
  <si>
    <t>气象预报预测</t>
  </si>
  <si>
    <t>气象服务</t>
  </si>
  <si>
    <t>气象装备保障维护</t>
  </si>
  <si>
    <t>气象基础设施建设与维修</t>
  </si>
  <si>
    <t>气象卫星</t>
  </si>
  <si>
    <t>气象法规与标准</t>
  </si>
  <si>
    <t>气象资金审计稽查</t>
  </si>
  <si>
    <t>其他气象事务支出</t>
  </si>
  <si>
    <t xml:space="preserve">  其他国土海洋气象等支出</t>
  </si>
  <si>
    <t>其他国土海洋气象等支出</t>
  </si>
  <si>
    <t>住房保障支出</t>
  </si>
  <si>
    <t xml:space="preserve">  保障性安居工程支出</t>
  </si>
  <si>
    <t>廉租住房</t>
  </si>
  <si>
    <t>沉陷区治理</t>
  </si>
  <si>
    <t>棚户区改造</t>
  </si>
  <si>
    <t>少数民族地区游牧民定居工程</t>
  </si>
  <si>
    <t>农村危房改造</t>
  </si>
  <si>
    <t>公共租赁住房</t>
  </si>
  <si>
    <t>保障性住房租金补贴</t>
  </si>
  <si>
    <t>其他保障性安居工程支出</t>
  </si>
  <si>
    <t xml:space="preserve">  住房改革支出</t>
  </si>
  <si>
    <t>住房公积金</t>
  </si>
  <si>
    <t>提租补贴</t>
  </si>
  <si>
    <t>购房补贴</t>
  </si>
  <si>
    <t xml:space="preserve">  城乡社区住宅</t>
  </si>
  <si>
    <t>公有住房建设和维修改造支出</t>
  </si>
  <si>
    <t>住房公积金管理</t>
  </si>
  <si>
    <t>其他城乡社区住宅支出</t>
  </si>
  <si>
    <t>粮油物资储备支出</t>
  </si>
  <si>
    <t xml:space="preserve">  粮油事务</t>
  </si>
  <si>
    <t>粮食财务与审计支出</t>
  </si>
  <si>
    <t>粮食信息统计</t>
  </si>
  <si>
    <t>粮食专项业务活动</t>
  </si>
  <si>
    <t>国家粮油差价补贴</t>
  </si>
  <si>
    <t>粮食财务挂账利息补贴</t>
  </si>
  <si>
    <t>粮食财务挂账消化款</t>
  </si>
  <si>
    <t>处理陈化粮补贴</t>
  </si>
  <si>
    <t>粮食风险基金</t>
  </si>
  <si>
    <t>粮油市场调控专项资金</t>
  </si>
  <si>
    <t>其他粮油事务支出</t>
  </si>
  <si>
    <t xml:space="preserve">  物资事务</t>
  </si>
  <si>
    <t>铁路专用线</t>
  </si>
  <si>
    <t>护库武警和民兵支出</t>
  </si>
  <si>
    <t>物资保管与保养</t>
  </si>
  <si>
    <t>专项贷款利息</t>
  </si>
  <si>
    <t>物资转移</t>
  </si>
  <si>
    <t>物资轮换</t>
  </si>
  <si>
    <t>仓库建设</t>
  </si>
  <si>
    <t>仓库安防</t>
  </si>
  <si>
    <t>其他物资事务支出</t>
  </si>
  <si>
    <t xml:space="preserve">  粮油储备</t>
  </si>
  <si>
    <t>储备粮油补贴</t>
  </si>
  <si>
    <t>储备粮油差价补贴</t>
  </si>
  <si>
    <t>储备粮（油）库建设</t>
  </si>
  <si>
    <t>最低收购价政策支出</t>
  </si>
  <si>
    <t>其他粮油储备支出</t>
  </si>
  <si>
    <t xml:space="preserve">  重要商品储备</t>
  </si>
  <si>
    <t>食盐储备</t>
  </si>
  <si>
    <t>预备费</t>
  </si>
  <si>
    <t>其他支出</t>
  </si>
  <si>
    <t xml:space="preserve">  年初预留</t>
  </si>
  <si>
    <t xml:space="preserve">  其他支出</t>
  </si>
  <si>
    <t>债务付息支出</t>
  </si>
  <si>
    <t xml:space="preserve">  地方政府一般债务付息支出</t>
  </si>
  <si>
    <t>地方政府一般债券付息支出</t>
  </si>
  <si>
    <t>地方政府其他一般债务付息支出</t>
  </si>
  <si>
    <t>债务发行费用支出</t>
  </si>
  <si>
    <t xml:space="preserve">  地方政府一般债务发行费用支出</t>
  </si>
  <si>
    <t>体制上解支出</t>
  </si>
  <si>
    <t>专项上解支出</t>
  </si>
  <si>
    <t xml:space="preserve">  其中：出口退税上解</t>
  </si>
  <si>
    <t xml:space="preserve">       上解江门统筹发展资金</t>
  </si>
  <si>
    <t xml:space="preserve">       其他专项上解</t>
  </si>
  <si>
    <t>地方政府一般债务还本支出</t>
  </si>
  <si>
    <t>地方政府一般债券还本支出</t>
  </si>
  <si>
    <t>年终结余</t>
  </si>
  <si>
    <t>附件1-4：</t>
  </si>
  <si>
    <t>龙口镇2018年一般公共预算支出执行情况表（以决算为准）</t>
  </si>
  <si>
    <t>（经济分类支出）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</si>
  <si>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</si>
  <si>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</si>
  <si>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</si>
  <si>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</si>
  <si>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</si>
  <si>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</si>
  <si>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</si>
  <si>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</si>
  <si>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</si>
  <si>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</si>
  <si>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</si>
  <si>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</si>
  <si>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</si>
  <si>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</si>
  <si>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</si>
  <si>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</si>
  <si>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</si>
  <si>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</si>
  <si>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</si>
  <si>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</si>
  <si>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</si>
  <si>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</si>
  <si>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</si>
  <si>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</si>
  <si>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</si>
  <si>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工资福利支出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</si>
  <si>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</si>
  <si>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</si>
  <si>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</si>
  <si>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</si>
  <si>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</si>
  <si>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</si>
  <si>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</si>
  <si>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</si>
  <si>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</si>
  <si>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</si>
  <si>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</si>
  <si>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</si>
  <si>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对个人和家庭的补助</t>
  </si>
  <si>
    <t>社会福利和救助</t>
  </si>
  <si>
    <t>助学金</t>
  </si>
  <si>
    <t>个人农业生产补贴</t>
  </si>
  <si>
    <t>离退休费</t>
  </si>
  <si>
    <t>其他对个人和家庭的补助</t>
  </si>
  <si>
    <t>对社会保障基金补助</t>
  </si>
  <si>
    <t>对社会保险基金补助</t>
  </si>
  <si>
    <t>补充全国社会保障基金</t>
  </si>
  <si>
    <t>债务利息及费用支出</t>
  </si>
  <si>
    <t>国内债务付息</t>
  </si>
  <si>
    <t>国外债务付息</t>
  </si>
  <si>
    <t>国内债务发行费用支出</t>
  </si>
  <si>
    <t>国外债务发行费用支出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</si>
  <si>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</si>
  <si>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</si>
  <si>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</si>
  <si>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</si>
  <si>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</si>
  <si>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</si>
  <si>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</si>
  <si>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</si>
  <si>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预备费及预留</t>
  </si>
  <si>
    <t>预留</t>
  </si>
  <si>
    <t>赠与</t>
  </si>
  <si>
    <t>对民间非营利组织和群众性自治组织补贴</t>
  </si>
  <si>
    <t>四、债务还本支出</t>
  </si>
  <si>
    <t>五、年终结转</t>
  </si>
  <si>
    <t>六、安排预算稳定调节基金</t>
  </si>
</sst>
</file>

<file path=xl/styles.xml><?xml version="1.0" encoding="utf-8"?>
<styleSheet xmlns="http://schemas.openxmlformats.org/spreadsheetml/2006/main">
  <numFmts count="12">
    <numFmt numFmtId="42" formatCode="_ &quot;￥&quot;* #,##0_ ;_ &quot;￥&quot;* \-#,##0_ ;_ &quot;￥&quot;* &quot;-&quot;_ ;_ @_ "/>
    <numFmt numFmtId="176" formatCode="#,##0_);\(#,##0\)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.00_ "/>
    <numFmt numFmtId="178" formatCode="#,##0.00_ "/>
    <numFmt numFmtId="179" formatCode="#,##0_ "/>
    <numFmt numFmtId="180" formatCode="_ * #,##0_ ;_ * \-#,##0_ ;_ * &quot;-&quot;??_ ;_ @_ "/>
    <numFmt numFmtId="181" formatCode="0_);[Red]\(0\)"/>
    <numFmt numFmtId="182" formatCode="0_ "/>
    <numFmt numFmtId="183" formatCode="#,##0_);[Red]\(#,##0\)"/>
  </numFmts>
  <fonts count="46">
    <font>
      <sz val="12"/>
      <name val="宋体"/>
      <charset val="134"/>
    </font>
    <font>
      <b/>
      <sz val="11"/>
      <name val="宋体"/>
      <charset val="134"/>
    </font>
    <font>
      <b/>
      <sz val="11.5"/>
      <name val="宋体"/>
      <charset val="134"/>
    </font>
    <font>
      <sz val="11.5"/>
      <name val="宋体"/>
      <charset val="134"/>
    </font>
    <font>
      <b/>
      <sz val="12"/>
      <name val="宋体"/>
      <charset val="134"/>
    </font>
    <font>
      <b/>
      <sz val="20"/>
      <name val="黑体"/>
      <charset val="134"/>
    </font>
    <font>
      <b/>
      <sz val="11.5"/>
      <color theme="1"/>
      <name val="宋体"/>
      <charset val="134"/>
      <scheme val="minor"/>
    </font>
    <font>
      <sz val="11.5"/>
      <color theme="1"/>
      <name val="宋体"/>
      <charset val="134"/>
      <scheme val="minor"/>
    </font>
    <font>
      <b/>
      <sz val="11.5"/>
      <color rgb="FF000000"/>
      <name val="宋体"/>
      <charset val="134"/>
    </font>
    <font>
      <sz val="11.5"/>
      <color rgb="FF000000"/>
      <name val="宋体"/>
      <charset val="134"/>
    </font>
    <font>
      <b/>
      <sz val="18"/>
      <name val="宋体"/>
      <charset val="134"/>
    </font>
    <font>
      <sz val="11"/>
      <name val="宋体"/>
      <charset val="134"/>
    </font>
    <font>
      <b/>
      <sz val="11.5"/>
      <name val="宋体"/>
      <charset val="134"/>
      <scheme val="minor"/>
    </font>
    <font>
      <sz val="11.5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6"/>
      <name val="宋体"/>
      <charset val="134"/>
    </font>
    <font>
      <b/>
      <sz val="1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name val="宋体"/>
      <charset val="134"/>
    </font>
    <font>
      <sz val="12"/>
      <name val="仿宋_GB2312"/>
      <charset val="134"/>
    </font>
    <font>
      <sz val="12"/>
      <name val="Times New Roman"/>
      <charset val="134"/>
    </font>
    <font>
      <b/>
      <sz val="28"/>
      <name val="黑体"/>
      <charset val="134"/>
    </font>
    <font>
      <b/>
      <sz val="20"/>
      <name val="宋体"/>
      <charset val="134"/>
    </font>
    <font>
      <sz val="14"/>
      <name val="宋体"/>
      <charset val="134"/>
    </font>
    <font>
      <b/>
      <sz val="14"/>
      <name val="宋体"/>
      <charset val="134"/>
    </font>
    <font>
      <sz val="10"/>
      <name val="Arial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55">
    <xf numFmtId="0" fontId="0" fillId="0" borderId="0"/>
    <xf numFmtId="42" fontId="15" fillId="0" borderId="0" applyFont="0" applyFill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3" borderId="14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/>
    <xf numFmtId="0" fontId="27" fillId="12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0" fontId="36" fillId="0" borderId="0" applyNumberFormat="0" applyFill="0" applyBorder="0" applyAlignment="0" applyProtection="0">
      <alignment vertical="center"/>
    </xf>
    <xf numFmtId="0" fontId="15" fillId="30" borderId="20" applyNumberFormat="0" applyFont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42" fillId="0" borderId="17" applyNumberFormat="0" applyFill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37" fillId="0" borderId="18" applyNumberFormat="0" applyFill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0" fillId="0" borderId="0">
      <alignment vertical="center"/>
    </xf>
    <xf numFmtId="0" fontId="41" fillId="7" borderId="14" applyNumberFormat="0" applyAlignment="0" applyProtection="0">
      <alignment vertical="center"/>
    </xf>
    <xf numFmtId="0" fontId="38" fillId="26" borderId="19" applyNumberFormat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44" fillId="0" borderId="21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43" fillId="31" borderId="0" applyNumberFormat="0" applyBorder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0" fillId="0" borderId="0"/>
    <xf numFmtId="0" fontId="29" fillId="4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15" fillId="0" borderId="0">
      <alignment vertical="center"/>
    </xf>
    <xf numFmtId="43" fontId="0" fillId="0" borderId="0" applyFont="0" applyFill="0" applyBorder="0" applyAlignment="0" applyProtection="0"/>
    <xf numFmtId="43" fontId="15" fillId="0" borderId="0" applyFont="0" applyFill="0" applyBorder="0" applyAlignment="0" applyProtection="0">
      <alignment vertical="center"/>
    </xf>
    <xf numFmtId="0" fontId="26" fillId="0" borderId="0"/>
  </cellStyleXfs>
  <cellXfs count="18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179" fontId="4" fillId="0" borderId="0" xfId="0" applyNumberFormat="1" applyFont="1" applyFill="1" applyAlignment="1">
      <alignment vertical="center"/>
    </xf>
    <xf numFmtId="178" fontId="4" fillId="0" borderId="0" xfId="0" applyNumberFormat="1" applyFont="1" applyFill="1" applyAlignment="1">
      <alignment vertical="center"/>
    </xf>
    <xf numFmtId="0" fontId="5" fillId="0" borderId="0" xfId="0" applyNumberFormat="1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79" fontId="1" fillId="0" borderId="0" xfId="0" applyNumberFormat="1" applyFont="1" applyFill="1" applyAlignment="1">
      <alignment horizontal="right" vertical="center"/>
    </xf>
    <xf numFmtId="0" fontId="1" fillId="0" borderId="2" xfId="0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9" fontId="2" fillId="0" borderId="2" xfId="8" applyNumberFormat="1" applyFont="1" applyFill="1" applyBorder="1" applyAlignment="1">
      <alignment horizontal="center" vertical="center" wrapText="1"/>
    </xf>
    <xf numFmtId="177" fontId="2" fillId="0" borderId="2" xfId="8" applyNumberFormat="1" applyFont="1" applyFill="1" applyBorder="1" applyAlignment="1">
      <alignment horizontal="right" vertical="center" wrapText="1"/>
    </xf>
    <xf numFmtId="177" fontId="2" fillId="0" borderId="2" xfId="8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/>
    </xf>
    <xf numFmtId="179" fontId="2" fillId="0" borderId="2" xfId="8" applyNumberFormat="1" applyFont="1" applyFill="1" applyBorder="1" applyAlignment="1">
      <alignment vertical="center" wrapText="1"/>
    </xf>
    <xf numFmtId="177" fontId="6" fillId="0" borderId="2" xfId="0" applyNumberFormat="1" applyFont="1" applyFill="1" applyBorder="1" applyAlignment="1">
      <alignment vertical="center"/>
    </xf>
    <xf numFmtId="179" fontId="6" fillId="0" borderId="2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left" vertical="center" wrapText="1"/>
    </xf>
    <xf numFmtId="179" fontId="6" fillId="0" borderId="2" xfId="8" applyNumberFormat="1" applyFont="1" applyFill="1" applyBorder="1" applyAlignment="1">
      <alignment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 indent="1"/>
    </xf>
    <xf numFmtId="41" fontId="3" fillId="0" borderId="2" xfId="8" applyNumberFormat="1" applyFont="1" applyFill="1" applyBorder="1" applyAlignment="1">
      <alignment vertical="center" wrapText="1"/>
    </xf>
    <xf numFmtId="179" fontId="3" fillId="0" borderId="2" xfId="8" applyNumberFormat="1" applyFont="1" applyFill="1" applyBorder="1" applyAlignment="1">
      <alignment vertical="center" wrapText="1"/>
    </xf>
    <xf numFmtId="177" fontId="7" fillId="0" borderId="2" xfId="0" applyNumberFormat="1" applyFont="1" applyFill="1" applyBorder="1" applyAlignment="1">
      <alignment vertical="center"/>
    </xf>
    <xf numFmtId="179" fontId="7" fillId="0" borderId="2" xfId="8" applyNumberFormat="1" applyFont="1" applyFill="1" applyBorder="1" applyAlignment="1">
      <alignment vertical="center"/>
    </xf>
    <xf numFmtId="177" fontId="3" fillId="0" borderId="2" xfId="0" applyNumberFormat="1" applyFont="1" applyFill="1" applyBorder="1" applyAlignment="1">
      <alignment vertical="center"/>
    </xf>
    <xf numFmtId="179" fontId="3" fillId="0" borderId="2" xfId="0" applyNumberFormat="1" applyFont="1" applyFill="1" applyBorder="1" applyAlignment="1">
      <alignment vertical="center"/>
    </xf>
    <xf numFmtId="41" fontId="7" fillId="0" borderId="2" xfId="0" applyNumberFormat="1" applyFont="1" applyFill="1" applyBorder="1" applyAlignment="1">
      <alignment vertical="center"/>
    </xf>
    <xf numFmtId="179" fontId="7" fillId="0" borderId="2" xfId="0" applyNumberFormat="1" applyFont="1" applyFill="1" applyBorder="1" applyAlignment="1">
      <alignment vertical="center"/>
    </xf>
    <xf numFmtId="0" fontId="8" fillId="0" borderId="3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49" fontId="8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 indent="1"/>
    </xf>
    <xf numFmtId="0" fontId="9" fillId="0" borderId="2" xfId="0" applyFont="1" applyFill="1" applyBorder="1" applyAlignment="1">
      <alignment horizontal="left" vertical="center" wrapText="1"/>
    </xf>
    <xf numFmtId="0" fontId="9" fillId="0" borderId="2" xfId="0" applyFont="1" applyFill="1" applyBorder="1" applyAlignment="1">
      <alignment horizontal="left" vertical="center" wrapText="1" indent="1"/>
    </xf>
    <xf numFmtId="179" fontId="3" fillId="0" borderId="2" xfId="8" applyNumberFormat="1" applyFont="1" applyFill="1" applyBorder="1" applyAlignment="1">
      <alignment vertical="center"/>
    </xf>
    <xf numFmtId="41" fontId="3" fillId="0" borderId="2" xfId="52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left" vertical="center" wrapText="1"/>
    </xf>
    <xf numFmtId="49" fontId="9" fillId="0" borderId="2" xfId="0" applyNumberFormat="1" applyFont="1" applyFill="1" applyBorder="1" applyAlignment="1">
      <alignment horizontal="left" vertical="center" wrapText="1"/>
    </xf>
    <xf numFmtId="179" fontId="2" fillId="0" borderId="2" xfId="8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25" applyFont="1" applyFill="1">
      <alignment vertical="center"/>
    </xf>
    <xf numFmtId="0" fontId="1" fillId="0" borderId="0" xfId="25" applyFont="1" applyFill="1">
      <alignment vertical="center"/>
    </xf>
    <xf numFmtId="0" fontId="3" fillId="0" borderId="0" xfId="0" applyFont="1" applyFill="1" applyAlignment="1">
      <alignment horizontal="left" vertical="center"/>
    </xf>
    <xf numFmtId="179" fontId="11" fillId="0" borderId="0" xfId="0" applyNumberFormat="1" applyFont="1" applyFill="1" applyAlignment="1">
      <alignment horizontal="right" vertical="center"/>
    </xf>
    <xf numFmtId="179" fontId="11" fillId="0" borderId="0" xfId="8" applyNumberFormat="1" applyFont="1" applyFill="1" applyAlignment="1">
      <alignment horizontal="right" vertical="center"/>
    </xf>
    <xf numFmtId="177" fontId="11" fillId="0" borderId="0" xfId="8" applyNumberFormat="1" applyFont="1" applyFill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179" fontId="1" fillId="0" borderId="0" xfId="8" applyNumberFormat="1" applyFont="1" applyFill="1" applyAlignment="1">
      <alignment horizontal="right" vertical="center"/>
    </xf>
    <xf numFmtId="177" fontId="1" fillId="0" borderId="0" xfId="8" applyNumberFormat="1" applyFont="1" applyFill="1" applyAlignment="1">
      <alignment horizontal="right" vertical="center"/>
    </xf>
    <xf numFmtId="179" fontId="5" fillId="0" borderId="0" xfId="0" applyNumberFormat="1" applyFont="1" applyFill="1" applyAlignment="1">
      <alignment horizontal="right" vertical="center"/>
    </xf>
    <xf numFmtId="179" fontId="5" fillId="0" borderId="0" xfId="0" applyNumberFormat="1" applyFont="1" applyFill="1" applyAlignment="1">
      <alignment horizontal="center" vertical="center"/>
    </xf>
    <xf numFmtId="179" fontId="1" fillId="0" borderId="1" xfId="0" applyNumberFormat="1" applyFont="1" applyFill="1" applyBorder="1" applyAlignment="1">
      <alignment horizontal="right" vertical="center"/>
    </xf>
    <xf numFmtId="179" fontId="11" fillId="0" borderId="0" xfId="0" applyNumberFormat="1" applyFont="1" applyFill="1" applyAlignment="1">
      <alignment horizontal="right" vertical="center" wrapText="1"/>
    </xf>
    <xf numFmtId="0" fontId="2" fillId="0" borderId="5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179" fontId="2" fillId="0" borderId="2" xfId="8" applyNumberFormat="1" applyFont="1" applyFill="1" applyBorder="1" applyAlignment="1" applyProtection="1">
      <alignment horizontal="right" vertical="center"/>
    </xf>
    <xf numFmtId="177" fontId="12" fillId="0" borderId="2" xfId="0" applyNumberFormat="1" applyFont="1" applyFill="1" applyBorder="1" applyAlignment="1">
      <alignment vertical="center"/>
    </xf>
    <xf numFmtId="0" fontId="2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 indent="1"/>
    </xf>
    <xf numFmtId="179" fontId="3" fillId="0" borderId="2" xfId="8" applyNumberFormat="1" applyFont="1" applyFill="1" applyBorder="1" applyAlignment="1" applyProtection="1">
      <alignment horizontal="right" vertical="center"/>
    </xf>
    <xf numFmtId="177" fontId="13" fillId="0" borderId="2" xfId="0" applyNumberFormat="1" applyFont="1" applyFill="1" applyBorder="1" applyAlignment="1">
      <alignment vertical="center"/>
    </xf>
    <xf numFmtId="179" fontId="13" fillId="0" borderId="2" xfId="8" applyNumberFormat="1" applyFont="1" applyFill="1" applyBorder="1" applyAlignment="1">
      <alignment horizontal="right" vertical="center"/>
    </xf>
    <xf numFmtId="41" fontId="3" fillId="0" borderId="2" xfId="8" applyNumberFormat="1" applyFont="1" applyFill="1" applyBorder="1" applyAlignment="1" applyProtection="1">
      <alignment horizontal="center" vertical="center"/>
    </xf>
    <xf numFmtId="180" fontId="3" fillId="0" borderId="2" xfId="8" applyNumberFormat="1" applyFont="1" applyFill="1" applyBorder="1" applyAlignment="1" applyProtection="1">
      <alignment horizontal="center" vertical="center"/>
    </xf>
    <xf numFmtId="177" fontId="14" fillId="0" borderId="2" xfId="0" applyNumberFormat="1" applyFont="1" applyFill="1" applyBorder="1" applyAlignment="1">
      <alignment vertical="center"/>
    </xf>
    <xf numFmtId="180" fontId="14" fillId="0" borderId="2" xfId="8" applyNumberFormat="1" applyFont="1" applyFill="1" applyBorder="1" applyAlignment="1">
      <alignment vertical="center"/>
    </xf>
    <xf numFmtId="177" fontId="15" fillId="0" borderId="2" xfId="0" applyNumberFormat="1" applyFont="1" applyFill="1" applyBorder="1" applyAlignment="1">
      <alignment vertical="center"/>
    </xf>
    <xf numFmtId="179" fontId="15" fillId="0" borderId="2" xfId="0" applyNumberFormat="1" applyFont="1" applyFill="1" applyBorder="1" applyAlignment="1">
      <alignment vertical="center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/>
    </xf>
    <xf numFmtId="181" fontId="16" fillId="0" borderId="0" xfId="8" applyNumberFormat="1" applyFont="1" applyFill="1" applyBorder="1" applyAlignment="1" applyProtection="1">
      <alignment horizontal="left"/>
    </xf>
    <xf numFmtId="0" fontId="11" fillId="0" borderId="0" xfId="25" applyFont="1" applyFill="1" applyBorder="1">
      <alignment vertical="center"/>
    </xf>
    <xf numFmtId="0" fontId="11" fillId="0" borderId="0" xfId="0" applyFont="1" applyFill="1" applyBorder="1" applyAlignment="1">
      <alignment vertical="center"/>
    </xf>
    <xf numFmtId="0" fontId="16" fillId="0" borderId="0" xfId="25" applyFont="1" applyFill="1" applyBorder="1" applyAlignment="1">
      <alignment horizontal="left"/>
    </xf>
    <xf numFmtId="0" fontId="16" fillId="0" borderId="0" xfId="25" applyFont="1" applyFill="1" applyAlignment="1">
      <alignment horizontal="left"/>
    </xf>
    <xf numFmtId="177" fontId="17" fillId="0" borderId="2" xfId="0" applyNumberFormat="1" applyFont="1" applyFill="1" applyBorder="1" applyAlignment="1">
      <alignment vertical="center"/>
    </xf>
    <xf numFmtId="180" fontId="17" fillId="0" borderId="2" xfId="8" applyNumberFormat="1" applyFont="1" applyFill="1" applyBorder="1" applyAlignment="1">
      <alignment vertical="center"/>
    </xf>
    <xf numFmtId="179" fontId="12" fillId="0" borderId="2" xfId="8" applyNumberFormat="1" applyFont="1" applyFill="1" applyBorder="1" applyAlignment="1">
      <alignment horizontal="right" vertical="center"/>
    </xf>
    <xf numFmtId="41" fontId="2" fillId="0" borderId="2" xfId="8" applyNumberFormat="1" applyFont="1" applyFill="1" applyBorder="1" applyAlignment="1" applyProtection="1">
      <alignment horizontal="center" vertical="center"/>
    </xf>
    <xf numFmtId="180" fontId="2" fillId="0" borderId="2" xfId="8" applyNumberFormat="1" applyFont="1" applyFill="1" applyBorder="1" applyAlignment="1" applyProtection="1">
      <alignment horizontal="center" vertical="center"/>
    </xf>
    <xf numFmtId="177" fontId="18" fillId="0" borderId="2" xfId="0" applyNumberFormat="1" applyFont="1" applyFill="1" applyBorder="1" applyAlignment="1">
      <alignment vertical="center"/>
    </xf>
    <xf numFmtId="179" fontId="18" fillId="0" borderId="2" xfId="0" applyNumberFormat="1" applyFont="1" applyFill="1" applyBorder="1" applyAlignment="1">
      <alignment vertical="center"/>
    </xf>
    <xf numFmtId="0" fontId="2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 inden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 indent="1"/>
    </xf>
    <xf numFmtId="181" fontId="2" fillId="0" borderId="2" xfId="8" applyNumberFormat="1" applyFont="1" applyFill="1" applyBorder="1" applyAlignment="1" applyProtection="1">
      <alignment horizontal="right" vertical="center"/>
    </xf>
    <xf numFmtId="0" fontId="2" fillId="0" borderId="2" xfId="0" applyFont="1" applyFill="1" applyBorder="1" applyAlignment="1">
      <alignment horizontal="left" vertical="center"/>
    </xf>
    <xf numFmtId="179" fontId="3" fillId="0" borderId="2" xfId="8" applyNumberFormat="1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179" fontId="2" fillId="0" borderId="2" xfId="8" applyNumberFormat="1" applyFont="1" applyFill="1" applyBorder="1" applyAlignment="1">
      <alignment horizontal="right" vertical="center"/>
    </xf>
    <xf numFmtId="0" fontId="2" fillId="0" borderId="2" xfId="0" applyFont="1" applyFill="1" applyBorder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179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17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vertical="center"/>
    </xf>
    <xf numFmtId="177" fontId="2" fillId="0" borderId="2" xfId="11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82" fontId="2" fillId="0" borderId="2" xfId="0" applyNumberFormat="1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 indent="1"/>
    </xf>
    <xf numFmtId="179" fontId="3" fillId="0" borderId="2" xfId="0" applyNumberFormat="1" applyFont="1" applyBorder="1" applyAlignment="1">
      <alignment horizontal="right" vertical="center"/>
    </xf>
    <xf numFmtId="177" fontId="3" fillId="0" borderId="2" xfId="11" applyNumberFormat="1" applyFont="1" applyFill="1" applyBorder="1" applyAlignment="1">
      <alignment vertical="center"/>
    </xf>
    <xf numFmtId="182" fontId="3" fillId="0" borderId="2" xfId="0" applyNumberFormat="1" applyFont="1" applyFill="1" applyBorder="1" applyAlignment="1">
      <alignment vertical="center"/>
    </xf>
    <xf numFmtId="179" fontId="3" fillId="0" borderId="2" xfId="0" applyNumberFormat="1" applyFont="1" applyBorder="1" applyAlignment="1" applyProtection="1">
      <alignment horizontal="right" vertical="center"/>
    </xf>
    <xf numFmtId="177" fontId="3" fillId="0" borderId="2" xfId="8" applyNumberFormat="1" applyFont="1" applyFill="1" applyBorder="1" applyAlignment="1">
      <alignment horizontal="right" vertical="center"/>
    </xf>
    <xf numFmtId="182" fontId="3" fillId="0" borderId="2" xfId="8" applyNumberFormat="1" applyFont="1" applyFill="1" applyBorder="1" applyAlignment="1">
      <alignment horizontal="right" vertical="center"/>
    </xf>
    <xf numFmtId="0" fontId="3" fillId="0" borderId="2" xfId="0" applyFont="1" applyFill="1" applyBorder="1" applyAlignment="1">
      <alignment vertical="center"/>
    </xf>
    <xf numFmtId="1" fontId="3" fillId="0" borderId="2" xfId="0" applyNumberFormat="1" applyFont="1" applyFill="1" applyBorder="1" applyAlignment="1" applyProtection="1">
      <alignment horizontal="left" vertical="center"/>
      <protection locked="0"/>
    </xf>
    <xf numFmtId="179" fontId="3" fillId="0" borderId="2" xfId="0" applyNumberFormat="1" applyFont="1" applyFill="1" applyBorder="1" applyAlignment="1">
      <alignment horizontal="right" vertical="center"/>
    </xf>
    <xf numFmtId="0" fontId="3" fillId="0" borderId="2" xfId="0" applyNumberFormat="1" applyFont="1" applyFill="1" applyBorder="1" applyAlignment="1" applyProtection="1">
      <alignment horizontal="left" vertical="center"/>
      <protection locked="0"/>
    </xf>
    <xf numFmtId="0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1"/>
      <protection locked="0"/>
    </xf>
    <xf numFmtId="1" fontId="2" fillId="0" borderId="2" xfId="0" applyNumberFormat="1" applyFont="1" applyFill="1" applyBorder="1" applyAlignment="1" applyProtection="1">
      <alignment horizontal="left" vertical="center"/>
      <protection locked="0"/>
    </xf>
    <xf numFmtId="1" fontId="2" fillId="0" borderId="2" xfId="0" applyNumberFormat="1" applyFont="1" applyFill="1" applyBorder="1" applyAlignment="1" applyProtection="1">
      <alignment horizontal="left" vertical="center" indent="1"/>
      <protection locked="0"/>
    </xf>
    <xf numFmtId="1" fontId="3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horizontal="left" vertical="center" indent="2"/>
      <protection locked="0"/>
    </xf>
    <xf numFmtId="1" fontId="2" fillId="0" borderId="2" xfId="0" applyNumberFormat="1" applyFont="1" applyFill="1" applyBorder="1" applyAlignment="1" applyProtection="1">
      <alignment vertical="center"/>
      <protection locked="0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179" fontId="2" fillId="0" borderId="11" xfId="8" applyNumberFormat="1" applyFont="1" applyFill="1" applyBorder="1" applyAlignment="1">
      <alignment horizontal="right" vertical="center"/>
    </xf>
    <xf numFmtId="0" fontId="19" fillId="0" borderId="12" xfId="0" applyFont="1" applyFill="1" applyBorder="1" applyAlignment="1">
      <alignment horizontal="left" vertical="center" wrapText="1"/>
    </xf>
    <xf numFmtId="177" fontId="1" fillId="0" borderId="0" xfId="0" applyNumberFormat="1" applyFont="1" applyFill="1" applyAlignment="1">
      <alignment vertical="center"/>
    </xf>
    <xf numFmtId="179" fontId="1" fillId="0" borderId="0" xfId="0" applyNumberFormat="1" applyFont="1" applyFill="1" applyAlignment="1">
      <alignment vertical="center"/>
    </xf>
    <xf numFmtId="182" fontId="1" fillId="0" borderId="0" xfId="0" applyNumberFormat="1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177" fontId="4" fillId="0" borderId="0" xfId="0" applyNumberFormat="1" applyFont="1" applyFill="1" applyAlignment="1">
      <alignment vertical="center"/>
    </xf>
    <xf numFmtId="182" fontId="4" fillId="0" borderId="0" xfId="0" applyNumberFormat="1" applyFont="1" applyFill="1" applyAlignment="1">
      <alignment vertical="center"/>
    </xf>
    <xf numFmtId="183" fontId="18" fillId="0" borderId="2" xfId="0" applyNumberFormat="1" applyFont="1" applyFill="1" applyBorder="1" applyAlignment="1">
      <alignment vertical="center"/>
    </xf>
    <xf numFmtId="183" fontId="0" fillId="0" borderId="2" xfId="0" applyNumberFormat="1" applyFill="1" applyBorder="1" applyAlignment="1">
      <alignment vertical="center"/>
    </xf>
    <xf numFmtId="41" fontId="1" fillId="0" borderId="0" xfId="0" applyNumberFormat="1" applyFont="1" applyFill="1" applyAlignment="1">
      <alignment vertical="center"/>
    </xf>
    <xf numFmtId="0" fontId="14" fillId="0" borderId="0" xfId="51" applyFont="1">
      <alignment vertical="center"/>
    </xf>
    <xf numFmtId="177" fontId="14" fillId="0" borderId="0" xfId="51" applyNumberFormat="1" applyFont="1">
      <alignment vertical="center"/>
    </xf>
    <xf numFmtId="179" fontId="14" fillId="0" borderId="0" xfId="51" applyNumberFormat="1" applyFont="1">
      <alignment vertical="center"/>
    </xf>
    <xf numFmtId="0" fontId="5" fillId="0" borderId="0" xfId="51" applyNumberFormat="1" applyFont="1" applyFill="1" applyAlignment="1">
      <alignment horizontal="center" vertical="center"/>
    </xf>
    <xf numFmtId="0" fontId="14" fillId="0" borderId="0" xfId="51" applyFont="1" applyAlignment="1"/>
    <xf numFmtId="177" fontId="14" fillId="0" borderId="0" xfId="51" applyNumberFormat="1" applyFont="1" applyAlignment="1"/>
    <xf numFmtId="179" fontId="0" fillId="0" borderId="0" xfId="51" applyNumberFormat="1" applyFont="1" applyAlignment="1">
      <alignment horizontal="right" vertical="center"/>
    </xf>
    <xf numFmtId="0" fontId="0" fillId="0" borderId="0" xfId="51" applyFont="1" applyAlignment="1">
      <alignment horizontal="right" vertical="center"/>
    </xf>
    <xf numFmtId="0" fontId="4" fillId="0" borderId="3" xfId="51" applyFont="1" applyFill="1" applyBorder="1" applyAlignment="1">
      <alignment horizontal="center" vertical="center"/>
    </xf>
    <xf numFmtId="0" fontId="4" fillId="0" borderId="13" xfId="51" applyFont="1" applyFill="1" applyBorder="1" applyAlignment="1">
      <alignment horizontal="center" vertical="center"/>
    </xf>
    <xf numFmtId="0" fontId="4" fillId="0" borderId="4" xfId="51" applyFont="1" applyFill="1" applyBorder="1" applyAlignment="1">
      <alignment horizontal="center" vertical="center"/>
    </xf>
    <xf numFmtId="0" fontId="2" fillId="0" borderId="2" xfId="51" applyFont="1" applyFill="1" applyBorder="1" applyAlignment="1">
      <alignment horizontal="center" vertical="center"/>
    </xf>
    <xf numFmtId="41" fontId="2" fillId="0" borderId="2" xfId="51" applyNumberFormat="1" applyFont="1" applyFill="1" applyBorder="1" applyAlignment="1">
      <alignment horizontal="center" vertical="center" wrapText="1"/>
    </xf>
    <xf numFmtId="177" fontId="2" fillId="0" borderId="2" xfId="51" applyNumberFormat="1" applyFont="1" applyFill="1" applyBorder="1" applyAlignment="1">
      <alignment horizontal="center" vertical="center" wrapText="1"/>
    </xf>
    <xf numFmtId="179" fontId="2" fillId="0" borderId="2" xfId="51" applyNumberFormat="1" applyFont="1" applyFill="1" applyBorder="1" applyAlignment="1">
      <alignment horizontal="center" vertical="center" wrapText="1"/>
    </xf>
    <xf numFmtId="0" fontId="2" fillId="0" borderId="2" xfId="51" applyFont="1" applyFill="1" applyBorder="1" applyAlignment="1">
      <alignment vertical="center"/>
    </xf>
    <xf numFmtId="176" fontId="2" fillId="0" borderId="2" xfId="53" applyNumberFormat="1" applyFont="1" applyFill="1" applyBorder="1" applyAlignment="1">
      <alignment vertical="center"/>
    </xf>
    <xf numFmtId="182" fontId="12" fillId="0" borderId="2" xfId="51" applyNumberFormat="1" applyFont="1" applyBorder="1" applyAlignment="1">
      <alignment vertical="center"/>
    </xf>
    <xf numFmtId="177" fontId="12" fillId="0" borderId="2" xfId="51" applyNumberFormat="1" applyFont="1" applyBorder="1" applyAlignment="1">
      <alignment vertical="center"/>
    </xf>
    <xf numFmtId="0" fontId="3" fillId="0" borderId="2" xfId="51" applyFont="1" applyFill="1" applyBorder="1" applyAlignment="1">
      <alignment vertical="center"/>
    </xf>
    <xf numFmtId="176" fontId="3" fillId="0" borderId="2" xfId="53" applyNumberFormat="1" applyFont="1" applyFill="1" applyBorder="1" applyAlignment="1">
      <alignment vertical="center"/>
    </xf>
    <xf numFmtId="0" fontId="3" fillId="0" borderId="2" xfId="51" applyFont="1" applyFill="1" applyBorder="1" applyAlignment="1">
      <alignment horizontal="left" vertical="center" wrapText="1"/>
    </xf>
    <xf numFmtId="182" fontId="13" fillId="0" borderId="2" xfId="51" applyNumberFormat="1" applyFont="1" applyBorder="1" applyAlignment="1">
      <alignment vertical="center"/>
    </xf>
    <xf numFmtId="177" fontId="13" fillId="0" borderId="2" xfId="51" applyNumberFormat="1" applyFont="1" applyBorder="1" applyAlignment="1">
      <alignment vertical="center"/>
    </xf>
    <xf numFmtId="0" fontId="3" fillId="0" borderId="2" xfId="45" applyFont="1" applyFill="1" applyBorder="1" applyAlignment="1">
      <alignment vertical="center"/>
    </xf>
    <xf numFmtId="0" fontId="2" fillId="0" borderId="2" xfId="51" applyFont="1" applyFill="1" applyBorder="1" applyAlignment="1">
      <alignment horizontal="left" vertical="center"/>
    </xf>
    <xf numFmtId="0" fontId="2" fillId="0" borderId="2" xfId="45" applyFont="1" applyFill="1" applyBorder="1" applyAlignment="1">
      <alignment vertical="center"/>
    </xf>
    <xf numFmtId="176" fontId="12" fillId="0" borderId="2" xfId="51" applyNumberFormat="1" applyFont="1" applyBorder="1" applyAlignment="1">
      <alignment vertical="center"/>
    </xf>
    <xf numFmtId="176" fontId="13" fillId="0" borderId="2" xfId="51" applyNumberFormat="1" applyFont="1" applyBorder="1" applyAlignment="1">
      <alignment vertical="center"/>
    </xf>
    <xf numFmtId="1" fontId="3" fillId="0" borderId="2" xfId="51" applyNumberFormat="1" applyFont="1" applyFill="1" applyBorder="1" applyAlignment="1" applyProtection="1">
      <alignment horizontal="left" vertical="center"/>
      <protection locked="0"/>
    </xf>
    <xf numFmtId="1" fontId="2" fillId="0" borderId="2" xfId="51" applyNumberFormat="1" applyFont="1" applyFill="1" applyBorder="1" applyAlignment="1" applyProtection="1">
      <alignment horizontal="left" vertical="center"/>
      <protection locked="0"/>
    </xf>
    <xf numFmtId="182" fontId="2" fillId="0" borderId="2" xfId="51" applyNumberFormat="1" applyFont="1" applyFill="1" applyBorder="1" applyAlignment="1">
      <alignment vertical="center"/>
    </xf>
    <xf numFmtId="177" fontId="2" fillId="0" borderId="2" xfId="51" applyNumberFormat="1" applyFont="1" applyFill="1" applyBorder="1" applyAlignment="1">
      <alignment vertical="center"/>
    </xf>
    <xf numFmtId="0" fontId="5" fillId="0" borderId="0" xfId="51" applyNumberFormat="1" applyFont="1" applyFill="1" applyAlignment="1">
      <alignment vertical="center"/>
    </xf>
    <xf numFmtId="0" fontId="0" fillId="0" borderId="0" xfId="0" applyAlignment="1">
      <alignment vertical="center"/>
    </xf>
    <xf numFmtId="0" fontId="0" fillId="0" borderId="0" xfId="0" applyFont="1" applyAlignment="1">
      <alignment horizontal="left" vertical="center"/>
    </xf>
    <xf numFmtId="49" fontId="20" fillId="0" borderId="0" xfId="0" applyNumberFormat="1" applyFont="1" applyAlignment="1">
      <alignment vertical="center" wrapText="1"/>
    </xf>
    <xf numFmtId="49" fontId="20" fillId="0" borderId="0" xfId="0" applyNumberFormat="1" applyFont="1" applyAlignment="1">
      <alignment horizontal="center" vertical="center" wrapText="1"/>
    </xf>
    <xf numFmtId="49" fontId="21" fillId="0" borderId="0" xfId="0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 shrinkToFit="1"/>
    </xf>
    <xf numFmtId="0" fontId="25" fillId="0" borderId="0" xfId="0" applyFont="1" applyAlignment="1">
      <alignment horizontal="right" vertical="center"/>
    </xf>
  </cellXfs>
  <cellStyles count="5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常规_Book2" xfId="25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常规 2 2" xf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千位分隔 2" xfId="52"/>
    <cellStyle name="千位分隔 3" xfId="53"/>
    <cellStyle name="样式 1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8"/>
  <sheetViews>
    <sheetView workbookViewId="0">
      <selection activeCell="I20" sqref="I20"/>
    </sheetView>
  </sheetViews>
  <sheetFormatPr defaultColWidth="9" defaultRowHeight="14.25"/>
  <cols>
    <col min="1" max="1" width="9" style="178"/>
    <col min="2" max="2" width="7.75" style="178" customWidth="1"/>
    <col min="3" max="3" width="8.375" style="178" customWidth="1"/>
    <col min="4" max="7" width="9" style="178"/>
    <col min="8" max="8" width="10.875" style="178" customWidth="1"/>
    <col min="9" max="9" width="9.75" style="178" customWidth="1"/>
    <col min="10" max="10" width="12.875" style="178" customWidth="1"/>
    <col min="11" max="16384" width="9" style="178"/>
  </cols>
  <sheetData>
    <row r="1" ht="21.75" customHeight="1" spans="1:6">
      <c r="A1" s="179" t="s">
        <v>0</v>
      </c>
      <c r="B1" s="179"/>
      <c r="C1" s="179"/>
      <c r="D1" s="180"/>
      <c r="E1" s="181"/>
      <c r="F1" s="181"/>
    </row>
    <row r="2" ht="15.75" customHeight="1" spans="1:4">
      <c r="A2" s="179"/>
      <c r="B2" s="179"/>
      <c r="C2" s="179"/>
      <c r="D2" s="180"/>
    </row>
    <row r="3" ht="15.75" customHeight="1" spans="1:4">
      <c r="A3" s="179"/>
      <c r="B3" s="179"/>
      <c r="C3" s="179"/>
      <c r="D3" s="180"/>
    </row>
    <row r="4" ht="15.75" customHeight="1" spans="1:4">
      <c r="A4" s="179"/>
      <c r="B4" s="179"/>
      <c r="C4" s="179"/>
      <c r="D4" s="180"/>
    </row>
    <row r="5" ht="15.75" customHeight="1" spans="1:4">
      <c r="A5" s="179"/>
      <c r="B5" s="179"/>
      <c r="C5" s="179"/>
      <c r="D5" s="180"/>
    </row>
    <row r="6" ht="15.75" customHeight="1" spans="1:4">
      <c r="A6" s="179"/>
      <c r="B6" s="179"/>
      <c r="C6" s="179"/>
      <c r="D6" s="180"/>
    </row>
    <row r="7" ht="15.75" customHeight="1" spans="1:4">
      <c r="A7" s="179"/>
      <c r="B7" s="179"/>
      <c r="C7" s="179"/>
      <c r="D7" s="180"/>
    </row>
    <row r="8" ht="15.75" customHeight="1" spans="1:4">
      <c r="A8" s="179"/>
      <c r="B8" s="179"/>
      <c r="C8" s="179"/>
      <c r="D8" s="180"/>
    </row>
    <row r="9" ht="15.75" customHeight="1" spans="1:4">
      <c r="A9" s="179"/>
      <c r="B9" s="179"/>
      <c r="C9" s="179"/>
      <c r="D9" s="180"/>
    </row>
    <row r="10" ht="15.75" customHeight="1" spans="1:3">
      <c r="A10" s="182"/>
      <c r="B10" s="182"/>
      <c r="C10" s="182"/>
    </row>
    <row r="11" ht="15.75" customHeight="1" spans="1:3">
      <c r="A11" s="182"/>
      <c r="B11" s="182"/>
      <c r="C11" s="182"/>
    </row>
    <row r="12" ht="15.75" customHeight="1" spans="1:3">
      <c r="A12" s="182"/>
      <c r="B12" s="182"/>
      <c r="C12" s="182"/>
    </row>
    <row r="13" ht="72" customHeight="1" spans="1:10">
      <c r="A13" s="183" t="s">
        <v>1</v>
      </c>
      <c r="B13" s="183"/>
      <c r="C13" s="183"/>
      <c r="D13" s="183"/>
      <c r="E13" s="183"/>
      <c r="F13" s="183"/>
      <c r="G13" s="183"/>
      <c r="H13" s="183"/>
      <c r="I13" s="183"/>
      <c r="J13" s="183"/>
    </row>
    <row r="15" ht="25.5" spans="1:10">
      <c r="A15" s="184"/>
      <c r="B15" s="184"/>
      <c r="C15" s="184"/>
      <c r="D15" s="184"/>
      <c r="E15" s="184"/>
      <c r="F15" s="184"/>
      <c r="G15" s="184"/>
      <c r="H15" s="184"/>
      <c r="I15" s="184"/>
      <c r="J15" s="184"/>
    </row>
    <row r="16" ht="18.75" spans="1:10">
      <c r="A16" s="185"/>
      <c r="B16" s="185"/>
      <c r="C16" s="185"/>
      <c r="D16" s="185"/>
      <c r="E16" s="185"/>
      <c r="F16" s="185"/>
      <c r="G16" s="185"/>
      <c r="H16" s="185"/>
      <c r="I16" s="185"/>
      <c r="J16" s="185"/>
    </row>
    <row r="17" ht="18.75" spans="1:10">
      <c r="A17" s="185"/>
      <c r="B17" s="185"/>
      <c r="C17" s="185"/>
      <c r="D17" s="185"/>
      <c r="E17" s="185"/>
      <c r="F17" s="185"/>
      <c r="G17" s="185"/>
      <c r="H17" s="185"/>
      <c r="I17" s="185"/>
      <c r="J17" s="185"/>
    </row>
    <row r="18" ht="18.75" spans="1:10">
      <c r="A18" s="185"/>
      <c r="B18" s="185"/>
      <c r="C18" s="185"/>
      <c r="D18" s="185"/>
      <c r="E18" s="185"/>
      <c r="F18" s="185"/>
      <c r="G18" s="185"/>
      <c r="H18" s="185"/>
      <c r="I18" s="185"/>
      <c r="J18" s="185"/>
    </row>
    <row r="19" ht="18.75" spans="1:10">
      <c r="A19" s="185"/>
      <c r="B19" s="185"/>
      <c r="C19" s="185"/>
      <c r="D19" s="185"/>
      <c r="E19" s="185"/>
      <c r="F19" s="185"/>
      <c r="G19" s="185"/>
      <c r="H19" s="185"/>
      <c r="I19" s="185"/>
      <c r="J19" s="185"/>
    </row>
    <row r="20" ht="24.95" customHeight="1" spans="1:10">
      <c r="A20" s="185"/>
      <c r="B20" s="185"/>
      <c r="C20" s="186"/>
      <c r="D20" s="185"/>
      <c r="F20" s="185"/>
      <c r="G20" s="187"/>
      <c r="H20" s="187"/>
      <c r="I20" s="187"/>
      <c r="J20" s="185"/>
    </row>
    <row r="21" ht="24.95" customHeight="1" spans="1:10">
      <c r="A21" s="185"/>
      <c r="B21" s="185"/>
      <c r="C21" s="186"/>
      <c r="D21" s="185"/>
      <c r="F21" s="185"/>
      <c r="G21" s="187"/>
      <c r="H21" s="187"/>
      <c r="I21" s="187"/>
      <c r="J21" s="185"/>
    </row>
    <row r="22" ht="24.95" customHeight="1" spans="1:10">
      <c r="A22" s="185"/>
      <c r="B22" s="185"/>
      <c r="C22" s="186"/>
      <c r="D22" s="185"/>
      <c r="F22" s="185"/>
      <c r="G22" s="187"/>
      <c r="H22" s="187"/>
      <c r="I22" s="187"/>
      <c r="J22" s="185"/>
    </row>
    <row r="23" ht="24.95" customHeight="1" spans="1:10">
      <c r="A23" s="185"/>
      <c r="B23" s="185"/>
      <c r="C23" s="186"/>
      <c r="D23" s="185"/>
      <c r="F23" s="185"/>
      <c r="G23" s="187"/>
      <c r="H23" s="187"/>
      <c r="I23" s="187"/>
      <c r="J23" s="185"/>
    </row>
    <row r="24" ht="18.75" spans="1:10">
      <c r="A24" s="185"/>
      <c r="B24" s="185"/>
      <c r="C24" s="185"/>
      <c r="D24" s="185"/>
      <c r="E24" s="185"/>
      <c r="F24" s="185"/>
      <c r="G24" s="185"/>
      <c r="H24" s="185"/>
      <c r="I24" s="185"/>
      <c r="J24" s="185"/>
    </row>
    <row r="25" ht="18.75" spans="1:10">
      <c r="A25" s="185"/>
      <c r="B25" s="185"/>
      <c r="C25" s="185"/>
      <c r="D25" s="185"/>
      <c r="E25" s="185"/>
      <c r="F25" s="185"/>
      <c r="G25" s="185"/>
      <c r="H25" s="185"/>
      <c r="I25" s="185"/>
      <c r="J25" s="185"/>
    </row>
    <row r="26" ht="18.75" spans="1:10">
      <c r="A26" s="185"/>
      <c r="B26" s="185"/>
      <c r="C26" s="185"/>
      <c r="D26" s="185"/>
      <c r="E26" s="185"/>
      <c r="F26" s="185"/>
      <c r="G26" s="185"/>
      <c r="H26" s="185"/>
      <c r="I26" s="185"/>
      <c r="J26" s="185"/>
    </row>
    <row r="27" ht="18.75" spans="1:10">
      <c r="A27" s="185"/>
      <c r="B27" s="185"/>
      <c r="C27" s="185"/>
      <c r="D27" s="185"/>
      <c r="E27" s="185"/>
      <c r="F27" s="185"/>
      <c r="G27" s="185"/>
      <c r="H27" s="185"/>
      <c r="I27" s="185"/>
      <c r="J27" s="185"/>
    </row>
    <row r="28" ht="18.75" spans="2:9">
      <c r="B28" s="186"/>
      <c r="C28" s="185"/>
      <c r="E28" s="185"/>
      <c r="F28" s="185"/>
      <c r="G28" s="185"/>
      <c r="I28" s="188"/>
    </row>
  </sheetData>
  <mergeCells count="3">
    <mergeCell ref="A13:J13"/>
    <mergeCell ref="A15:J15"/>
    <mergeCell ref="A1:C2"/>
  </mergeCells>
  <printOptions horizontalCentered="1"/>
  <pageMargins left="0" right="0" top="0.393055555555556" bottom="0.393055555555556" header="0" footer="0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8"/>
  <sheetViews>
    <sheetView workbookViewId="0">
      <selection activeCell="H6" sqref="H6:H38"/>
    </sheetView>
  </sheetViews>
  <sheetFormatPr defaultColWidth="9" defaultRowHeight="13.5"/>
  <cols>
    <col min="1" max="1" width="33.375" style="144" customWidth="1"/>
    <col min="2" max="3" width="11.375" style="144" customWidth="1"/>
    <col min="4" max="4" width="12.625" style="145" customWidth="1"/>
    <col min="5" max="5" width="30.125" style="144" customWidth="1"/>
    <col min="6" max="6" width="11.375" style="144" customWidth="1"/>
    <col min="7" max="7" width="11.375" style="146" customWidth="1"/>
    <col min="8" max="8" width="11.375" style="144" customWidth="1"/>
    <col min="9" max="9" width="12" style="144" customWidth="1"/>
    <col min="10" max="256" width="9" style="144"/>
    <col min="257" max="257" width="36.125" style="144" customWidth="1"/>
    <col min="258" max="260" width="11.375" style="144" customWidth="1"/>
    <col min="261" max="261" width="30.125" style="144" customWidth="1"/>
    <col min="262" max="264" width="11.375" style="144" customWidth="1"/>
    <col min="265" max="265" width="12" style="144" customWidth="1"/>
    <col min="266" max="512" width="9" style="144"/>
    <col min="513" max="513" width="36.125" style="144" customWidth="1"/>
    <col min="514" max="516" width="11.375" style="144" customWidth="1"/>
    <col min="517" max="517" width="30.125" style="144" customWidth="1"/>
    <col min="518" max="520" width="11.375" style="144" customWidth="1"/>
    <col min="521" max="521" width="12" style="144" customWidth="1"/>
    <col min="522" max="768" width="9" style="144"/>
    <col min="769" max="769" width="36.125" style="144" customWidth="1"/>
    <col min="770" max="772" width="11.375" style="144" customWidth="1"/>
    <col min="773" max="773" width="30.125" style="144" customWidth="1"/>
    <col min="774" max="776" width="11.375" style="144" customWidth="1"/>
    <col min="777" max="777" width="12" style="144" customWidth="1"/>
    <col min="778" max="1024" width="9" style="144"/>
    <col min="1025" max="1025" width="36.125" style="144" customWidth="1"/>
    <col min="1026" max="1028" width="11.375" style="144" customWidth="1"/>
    <col min="1029" max="1029" width="30.125" style="144" customWidth="1"/>
    <col min="1030" max="1032" width="11.375" style="144" customWidth="1"/>
    <col min="1033" max="1033" width="12" style="144" customWidth="1"/>
    <col min="1034" max="1280" width="9" style="144"/>
    <col min="1281" max="1281" width="36.125" style="144" customWidth="1"/>
    <col min="1282" max="1284" width="11.375" style="144" customWidth="1"/>
    <col min="1285" max="1285" width="30.125" style="144" customWidth="1"/>
    <col min="1286" max="1288" width="11.375" style="144" customWidth="1"/>
    <col min="1289" max="1289" width="12" style="144" customWidth="1"/>
    <col min="1290" max="1536" width="9" style="144"/>
    <col min="1537" max="1537" width="36.125" style="144" customWidth="1"/>
    <col min="1538" max="1540" width="11.375" style="144" customWidth="1"/>
    <col min="1541" max="1541" width="30.125" style="144" customWidth="1"/>
    <col min="1542" max="1544" width="11.375" style="144" customWidth="1"/>
    <col min="1545" max="1545" width="12" style="144" customWidth="1"/>
    <col min="1546" max="1792" width="9" style="144"/>
    <col min="1793" max="1793" width="36.125" style="144" customWidth="1"/>
    <col min="1794" max="1796" width="11.375" style="144" customWidth="1"/>
    <col min="1797" max="1797" width="30.125" style="144" customWidth="1"/>
    <col min="1798" max="1800" width="11.375" style="144" customWidth="1"/>
    <col min="1801" max="1801" width="12" style="144" customWidth="1"/>
    <col min="1802" max="2048" width="9" style="144"/>
    <col min="2049" max="2049" width="36.125" style="144" customWidth="1"/>
    <col min="2050" max="2052" width="11.375" style="144" customWidth="1"/>
    <col min="2053" max="2053" width="30.125" style="144" customWidth="1"/>
    <col min="2054" max="2056" width="11.375" style="144" customWidth="1"/>
    <col min="2057" max="2057" width="12" style="144" customWidth="1"/>
    <col min="2058" max="2304" width="9" style="144"/>
    <col min="2305" max="2305" width="36.125" style="144" customWidth="1"/>
    <col min="2306" max="2308" width="11.375" style="144" customWidth="1"/>
    <col min="2309" max="2309" width="30.125" style="144" customWidth="1"/>
    <col min="2310" max="2312" width="11.375" style="144" customWidth="1"/>
    <col min="2313" max="2313" width="12" style="144" customWidth="1"/>
    <col min="2314" max="2560" width="9" style="144"/>
    <col min="2561" max="2561" width="36.125" style="144" customWidth="1"/>
    <col min="2562" max="2564" width="11.375" style="144" customWidth="1"/>
    <col min="2565" max="2565" width="30.125" style="144" customWidth="1"/>
    <col min="2566" max="2568" width="11.375" style="144" customWidth="1"/>
    <col min="2569" max="2569" width="12" style="144" customWidth="1"/>
    <col min="2570" max="2816" width="9" style="144"/>
    <col min="2817" max="2817" width="36.125" style="144" customWidth="1"/>
    <col min="2818" max="2820" width="11.375" style="144" customWidth="1"/>
    <col min="2821" max="2821" width="30.125" style="144" customWidth="1"/>
    <col min="2822" max="2824" width="11.375" style="144" customWidth="1"/>
    <col min="2825" max="2825" width="12" style="144" customWidth="1"/>
    <col min="2826" max="3072" width="9" style="144"/>
    <col min="3073" max="3073" width="36.125" style="144" customWidth="1"/>
    <col min="3074" max="3076" width="11.375" style="144" customWidth="1"/>
    <col min="3077" max="3077" width="30.125" style="144" customWidth="1"/>
    <col min="3078" max="3080" width="11.375" style="144" customWidth="1"/>
    <col min="3081" max="3081" width="12" style="144" customWidth="1"/>
    <col min="3082" max="3328" width="9" style="144"/>
    <col min="3329" max="3329" width="36.125" style="144" customWidth="1"/>
    <col min="3330" max="3332" width="11.375" style="144" customWidth="1"/>
    <col min="3333" max="3333" width="30.125" style="144" customWidth="1"/>
    <col min="3334" max="3336" width="11.375" style="144" customWidth="1"/>
    <col min="3337" max="3337" width="12" style="144" customWidth="1"/>
    <col min="3338" max="3584" width="9" style="144"/>
    <col min="3585" max="3585" width="36.125" style="144" customWidth="1"/>
    <col min="3586" max="3588" width="11.375" style="144" customWidth="1"/>
    <col min="3589" max="3589" width="30.125" style="144" customWidth="1"/>
    <col min="3590" max="3592" width="11.375" style="144" customWidth="1"/>
    <col min="3593" max="3593" width="12" style="144" customWidth="1"/>
    <col min="3594" max="3840" width="9" style="144"/>
    <col min="3841" max="3841" width="36.125" style="144" customWidth="1"/>
    <col min="3842" max="3844" width="11.375" style="144" customWidth="1"/>
    <col min="3845" max="3845" width="30.125" style="144" customWidth="1"/>
    <col min="3846" max="3848" width="11.375" style="144" customWidth="1"/>
    <col min="3849" max="3849" width="12" style="144" customWidth="1"/>
    <col min="3850" max="4096" width="9" style="144"/>
    <col min="4097" max="4097" width="36.125" style="144" customWidth="1"/>
    <col min="4098" max="4100" width="11.375" style="144" customWidth="1"/>
    <col min="4101" max="4101" width="30.125" style="144" customWidth="1"/>
    <col min="4102" max="4104" width="11.375" style="144" customWidth="1"/>
    <col min="4105" max="4105" width="12" style="144" customWidth="1"/>
    <col min="4106" max="4352" width="9" style="144"/>
    <col min="4353" max="4353" width="36.125" style="144" customWidth="1"/>
    <col min="4354" max="4356" width="11.375" style="144" customWidth="1"/>
    <col min="4357" max="4357" width="30.125" style="144" customWidth="1"/>
    <col min="4358" max="4360" width="11.375" style="144" customWidth="1"/>
    <col min="4361" max="4361" width="12" style="144" customWidth="1"/>
    <col min="4362" max="4608" width="9" style="144"/>
    <col min="4609" max="4609" width="36.125" style="144" customWidth="1"/>
    <col min="4610" max="4612" width="11.375" style="144" customWidth="1"/>
    <col min="4613" max="4613" width="30.125" style="144" customWidth="1"/>
    <col min="4614" max="4616" width="11.375" style="144" customWidth="1"/>
    <col min="4617" max="4617" width="12" style="144" customWidth="1"/>
    <col min="4618" max="4864" width="9" style="144"/>
    <col min="4865" max="4865" width="36.125" style="144" customWidth="1"/>
    <col min="4866" max="4868" width="11.375" style="144" customWidth="1"/>
    <col min="4869" max="4869" width="30.125" style="144" customWidth="1"/>
    <col min="4870" max="4872" width="11.375" style="144" customWidth="1"/>
    <col min="4873" max="4873" width="12" style="144" customWidth="1"/>
    <col min="4874" max="5120" width="9" style="144"/>
    <col min="5121" max="5121" width="36.125" style="144" customWidth="1"/>
    <col min="5122" max="5124" width="11.375" style="144" customWidth="1"/>
    <col min="5125" max="5125" width="30.125" style="144" customWidth="1"/>
    <col min="5126" max="5128" width="11.375" style="144" customWidth="1"/>
    <col min="5129" max="5129" width="12" style="144" customWidth="1"/>
    <col min="5130" max="5376" width="9" style="144"/>
    <col min="5377" max="5377" width="36.125" style="144" customWidth="1"/>
    <col min="5378" max="5380" width="11.375" style="144" customWidth="1"/>
    <col min="5381" max="5381" width="30.125" style="144" customWidth="1"/>
    <col min="5382" max="5384" width="11.375" style="144" customWidth="1"/>
    <col min="5385" max="5385" width="12" style="144" customWidth="1"/>
    <col min="5386" max="5632" width="9" style="144"/>
    <col min="5633" max="5633" width="36.125" style="144" customWidth="1"/>
    <col min="5634" max="5636" width="11.375" style="144" customWidth="1"/>
    <col min="5637" max="5637" width="30.125" style="144" customWidth="1"/>
    <col min="5638" max="5640" width="11.375" style="144" customWidth="1"/>
    <col min="5641" max="5641" width="12" style="144" customWidth="1"/>
    <col min="5642" max="5888" width="9" style="144"/>
    <col min="5889" max="5889" width="36.125" style="144" customWidth="1"/>
    <col min="5890" max="5892" width="11.375" style="144" customWidth="1"/>
    <col min="5893" max="5893" width="30.125" style="144" customWidth="1"/>
    <col min="5894" max="5896" width="11.375" style="144" customWidth="1"/>
    <col min="5897" max="5897" width="12" style="144" customWidth="1"/>
    <col min="5898" max="6144" width="9" style="144"/>
    <col min="6145" max="6145" width="36.125" style="144" customWidth="1"/>
    <col min="6146" max="6148" width="11.375" style="144" customWidth="1"/>
    <col min="6149" max="6149" width="30.125" style="144" customWidth="1"/>
    <col min="6150" max="6152" width="11.375" style="144" customWidth="1"/>
    <col min="6153" max="6153" width="12" style="144" customWidth="1"/>
    <col min="6154" max="6400" width="9" style="144"/>
    <col min="6401" max="6401" width="36.125" style="144" customWidth="1"/>
    <col min="6402" max="6404" width="11.375" style="144" customWidth="1"/>
    <col min="6405" max="6405" width="30.125" style="144" customWidth="1"/>
    <col min="6406" max="6408" width="11.375" style="144" customWidth="1"/>
    <col min="6409" max="6409" width="12" style="144" customWidth="1"/>
    <col min="6410" max="6656" width="9" style="144"/>
    <col min="6657" max="6657" width="36.125" style="144" customWidth="1"/>
    <col min="6658" max="6660" width="11.375" style="144" customWidth="1"/>
    <col min="6661" max="6661" width="30.125" style="144" customWidth="1"/>
    <col min="6662" max="6664" width="11.375" style="144" customWidth="1"/>
    <col min="6665" max="6665" width="12" style="144" customWidth="1"/>
    <col min="6666" max="6912" width="9" style="144"/>
    <col min="6913" max="6913" width="36.125" style="144" customWidth="1"/>
    <col min="6914" max="6916" width="11.375" style="144" customWidth="1"/>
    <col min="6917" max="6917" width="30.125" style="144" customWidth="1"/>
    <col min="6918" max="6920" width="11.375" style="144" customWidth="1"/>
    <col min="6921" max="6921" width="12" style="144" customWidth="1"/>
    <col min="6922" max="7168" width="9" style="144"/>
    <col min="7169" max="7169" width="36.125" style="144" customWidth="1"/>
    <col min="7170" max="7172" width="11.375" style="144" customWidth="1"/>
    <col min="7173" max="7173" width="30.125" style="144" customWidth="1"/>
    <col min="7174" max="7176" width="11.375" style="144" customWidth="1"/>
    <col min="7177" max="7177" width="12" style="144" customWidth="1"/>
    <col min="7178" max="7424" width="9" style="144"/>
    <col min="7425" max="7425" width="36.125" style="144" customWidth="1"/>
    <col min="7426" max="7428" width="11.375" style="144" customWidth="1"/>
    <col min="7429" max="7429" width="30.125" style="144" customWidth="1"/>
    <col min="7430" max="7432" width="11.375" style="144" customWidth="1"/>
    <col min="7433" max="7433" width="12" style="144" customWidth="1"/>
    <col min="7434" max="7680" width="9" style="144"/>
    <col min="7681" max="7681" width="36.125" style="144" customWidth="1"/>
    <col min="7682" max="7684" width="11.375" style="144" customWidth="1"/>
    <col min="7685" max="7685" width="30.125" style="144" customWidth="1"/>
    <col min="7686" max="7688" width="11.375" style="144" customWidth="1"/>
    <col min="7689" max="7689" width="12" style="144" customWidth="1"/>
    <col min="7690" max="7936" width="9" style="144"/>
    <col min="7937" max="7937" width="36.125" style="144" customWidth="1"/>
    <col min="7938" max="7940" width="11.375" style="144" customWidth="1"/>
    <col min="7941" max="7941" width="30.125" style="144" customWidth="1"/>
    <col min="7942" max="7944" width="11.375" style="144" customWidth="1"/>
    <col min="7945" max="7945" width="12" style="144" customWidth="1"/>
    <col min="7946" max="8192" width="9" style="144"/>
    <col min="8193" max="8193" width="36.125" style="144" customWidth="1"/>
    <col min="8194" max="8196" width="11.375" style="144" customWidth="1"/>
    <col min="8197" max="8197" width="30.125" style="144" customWidth="1"/>
    <col min="8198" max="8200" width="11.375" style="144" customWidth="1"/>
    <col min="8201" max="8201" width="12" style="144" customWidth="1"/>
    <col min="8202" max="8448" width="9" style="144"/>
    <col min="8449" max="8449" width="36.125" style="144" customWidth="1"/>
    <col min="8450" max="8452" width="11.375" style="144" customWidth="1"/>
    <col min="8453" max="8453" width="30.125" style="144" customWidth="1"/>
    <col min="8454" max="8456" width="11.375" style="144" customWidth="1"/>
    <col min="8457" max="8457" width="12" style="144" customWidth="1"/>
    <col min="8458" max="8704" width="9" style="144"/>
    <col min="8705" max="8705" width="36.125" style="144" customWidth="1"/>
    <col min="8706" max="8708" width="11.375" style="144" customWidth="1"/>
    <col min="8709" max="8709" width="30.125" style="144" customWidth="1"/>
    <col min="8710" max="8712" width="11.375" style="144" customWidth="1"/>
    <col min="8713" max="8713" width="12" style="144" customWidth="1"/>
    <col min="8714" max="8960" width="9" style="144"/>
    <col min="8961" max="8961" width="36.125" style="144" customWidth="1"/>
    <col min="8962" max="8964" width="11.375" style="144" customWidth="1"/>
    <col min="8965" max="8965" width="30.125" style="144" customWidth="1"/>
    <col min="8966" max="8968" width="11.375" style="144" customWidth="1"/>
    <col min="8969" max="8969" width="12" style="144" customWidth="1"/>
    <col min="8970" max="9216" width="9" style="144"/>
    <col min="9217" max="9217" width="36.125" style="144" customWidth="1"/>
    <col min="9218" max="9220" width="11.375" style="144" customWidth="1"/>
    <col min="9221" max="9221" width="30.125" style="144" customWidth="1"/>
    <col min="9222" max="9224" width="11.375" style="144" customWidth="1"/>
    <col min="9225" max="9225" width="12" style="144" customWidth="1"/>
    <col min="9226" max="9472" width="9" style="144"/>
    <col min="9473" max="9473" width="36.125" style="144" customWidth="1"/>
    <col min="9474" max="9476" width="11.375" style="144" customWidth="1"/>
    <col min="9477" max="9477" width="30.125" style="144" customWidth="1"/>
    <col min="9478" max="9480" width="11.375" style="144" customWidth="1"/>
    <col min="9481" max="9481" width="12" style="144" customWidth="1"/>
    <col min="9482" max="9728" width="9" style="144"/>
    <col min="9729" max="9729" width="36.125" style="144" customWidth="1"/>
    <col min="9730" max="9732" width="11.375" style="144" customWidth="1"/>
    <col min="9733" max="9733" width="30.125" style="144" customWidth="1"/>
    <col min="9734" max="9736" width="11.375" style="144" customWidth="1"/>
    <col min="9737" max="9737" width="12" style="144" customWidth="1"/>
    <col min="9738" max="9984" width="9" style="144"/>
    <col min="9985" max="9985" width="36.125" style="144" customWidth="1"/>
    <col min="9986" max="9988" width="11.375" style="144" customWidth="1"/>
    <col min="9989" max="9989" width="30.125" style="144" customWidth="1"/>
    <col min="9990" max="9992" width="11.375" style="144" customWidth="1"/>
    <col min="9993" max="9993" width="12" style="144" customWidth="1"/>
    <col min="9994" max="10240" width="9" style="144"/>
    <col min="10241" max="10241" width="36.125" style="144" customWidth="1"/>
    <col min="10242" max="10244" width="11.375" style="144" customWidth="1"/>
    <col min="10245" max="10245" width="30.125" style="144" customWidth="1"/>
    <col min="10246" max="10248" width="11.375" style="144" customWidth="1"/>
    <col min="10249" max="10249" width="12" style="144" customWidth="1"/>
    <col min="10250" max="10496" width="9" style="144"/>
    <col min="10497" max="10497" width="36.125" style="144" customWidth="1"/>
    <col min="10498" max="10500" width="11.375" style="144" customWidth="1"/>
    <col min="10501" max="10501" width="30.125" style="144" customWidth="1"/>
    <col min="10502" max="10504" width="11.375" style="144" customWidth="1"/>
    <col min="10505" max="10505" width="12" style="144" customWidth="1"/>
    <col min="10506" max="10752" width="9" style="144"/>
    <col min="10753" max="10753" width="36.125" style="144" customWidth="1"/>
    <col min="10754" max="10756" width="11.375" style="144" customWidth="1"/>
    <col min="10757" max="10757" width="30.125" style="144" customWidth="1"/>
    <col min="10758" max="10760" width="11.375" style="144" customWidth="1"/>
    <col min="10761" max="10761" width="12" style="144" customWidth="1"/>
    <col min="10762" max="11008" width="9" style="144"/>
    <col min="11009" max="11009" width="36.125" style="144" customWidth="1"/>
    <col min="11010" max="11012" width="11.375" style="144" customWidth="1"/>
    <col min="11013" max="11013" width="30.125" style="144" customWidth="1"/>
    <col min="11014" max="11016" width="11.375" style="144" customWidth="1"/>
    <col min="11017" max="11017" width="12" style="144" customWidth="1"/>
    <col min="11018" max="11264" width="9" style="144"/>
    <col min="11265" max="11265" width="36.125" style="144" customWidth="1"/>
    <col min="11266" max="11268" width="11.375" style="144" customWidth="1"/>
    <col min="11269" max="11269" width="30.125" style="144" customWidth="1"/>
    <col min="11270" max="11272" width="11.375" style="144" customWidth="1"/>
    <col min="11273" max="11273" width="12" style="144" customWidth="1"/>
    <col min="11274" max="11520" width="9" style="144"/>
    <col min="11521" max="11521" width="36.125" style="144" customWidth="1"/>
    <col min="11522" max="11524" width="11.375" style="144" customWidth="1"/>
    <col min="11525" max="11525" width="30.125" style="144" customWidth="1"/>
    <col min="11526" max="11528" width="11.375" style="144" customWidth="1"/>
    <col min="11529" max="11529" width="12" style="144" customWidth="1"/>
    <col min="11530" max="11776" width="9" style="144"/>
    <col min="11777" max="11777" width="36.125" style="144" customWidth="1"/>
    <col min="11778" max="11780" width="11.375" style="144" customWidth="1"/>
    <col min="11781" max="11781" width="30.125" style="144" customWidth="1"/>
    <col min="11782" max="11784" width="11.375" style="144" customWidth="1"/>
    <col min="11785" max="11785" width="12" style="144" customWidth="1"/>
    <col min="11786" max="12032" width="9" style="144"/>
    <col min="12033" max="12033" width="36.125" style="144" customWidth="1"/>
    <col min="12034" max="12036" width="11.375" style="144" customWidth="1"/>
    <col min="12037" max="12037" width="30.125" style="144" customWidth="1"/>
    <col min="12038" max="12040" width="11.375" style="144" customWidth="1"/>
    <col min="12041" max="12041" width="12" style="144" customWidth="1"/>
    <col min="12042" max="12288" width="9" style="144"/>
    <col min="12289" max="12289" width="36.125" style="144" customWidth="1"/>
    <col min="12290" max="12292" width="11.375" style="144" customWidth="1"/>
    <col min="12293" max="12293" width="30.125" style="144" customWidth="1"/>
    <col min="12294" max="12296" width="11.375" style="144" customWidth="1"/>
    <col min="12297" max="12297" width="12" style="144" customWidth="1"/>
    <col min="12298" max="12544" width="9" style="144"/>
    <col min="12545" max="12545" width="36.125" style="144" customWidth="1"/>
    <col min="12546" max="12548" width="11.375" style="144" customWidth="1"/>
    <col min="12549" max="12549" width="30.125" style="144" customWidth="1"/>
    <col min="12550" max="12552" width="11.375" style="144" customWidth="1"/>
    <col min="12553" max="12553" width="12" style="144" customWidth="1"/>
    <col min="12554" max="12800" width="9" style="144"/>
    <col min="12801" max="12801" width="36.125" style="144" customWidth="1"/>
    <col min="12802" max="12804" width="11.375" style="144" customWidth="1"/>
    <col min="12805" max="12805" width="30.125" style="144" customWidth="1"/>
    <col min="12806" max="12808" width="11.375" style="144" customWidth="1"/>
    <col min="12809" max="12809" width="12" style="144" customWidth="1"/>
    <col min="12810" max="13056" width="9" style="144"/>
    <col min="13057" max="13057" width="36.125" style="144" customWidth="1"/>
    <col min="13058" max="13060" width="11.375" style="144" customWidth="1"/>
    <col min="13061" max="13061" width="30.125" style="144" customWidth="1"/>
    <col min="13062" max="13064" width="11.375" style="144" customWidth="1"/>
    <col min="13065" max="13065" width="12" style="144" customWidth="1"/>
    <col min="13066" max="13312" width="9" style="144"/>
    <col min="13313" max="13313" width="36.125" style="144" customWidth="1"/>
    <col min="13314" max="13316" width="11.375" style="144" customWidth="1"/>
    <col min="13317" max="13317" width="30.125" style="144" customWidth="1"/>
    <col min="13318" max="13320" width="11.375" style="144" customWidth="1"/>
    <col min="13321" max="13321" width="12" style="144" customWidth="1"/>
    <col min="13322" max="13568" width="9" style="144"/>
    <col min="13569" max="13569" width="36.125" style="144" customWidth="1"/>
    <col min="13570" max="13572" width="11.375" style="144" customWidth="1"/>
    <col min="13573" max="13573" width="30.125" style="144" customWidth="1"/>
    <col min="13574" max="13576" width="11.375" style="144" customWidth="1"/>
    <col min="13577" max="13577" width="12" style="144" customWidth="1"/>
    <col min="13578" max="13824" width="9" style="144"/>
    <col min="13825" max="13825" width="36.125" style="144" customWidth="1"/>
    <col min="13826" max="13828" width="11.375" style="144" customWidth="1"/>
    <col min="13829" max="13829" width="30.125" style="144" customWidth="1"/>
    <col min="13830" max="13832" width="11.375" style="144" customWidth="1"/>
    <col min="13833" max="13833" width="12" style="144" customWidth="1"/>
    <col min="13834" max="14080" width="9" style="144"/>
    <col min="14081" max="14081" width="36.125" style="144" customWidth="1"/>
    <col min="14082" max="14084" width="11.375" style="144" customWidth="1"/>
    <col min="14085" max="14085" width="30.125" style="144" customWidth="1"/>
    <col min="14086" max="14088" width="11.375" style="144" customWidth="1"/>
    <col min="14089" max="14089" width="12" style="144" customWidth="1"/>
    <col min="14090" max="14336" width="9" style="144"/>
    <col min="14337" max="14337" width="36.125" style="144" customWidth="1"/>
    <col min="14338" max="14340" width="11.375" style="144" customWidth="1"/>
    <col min="14341" max="14341" width="30.125" style="144" customWidth="1"/>
    <col min="14342" max="14344" width="11.375" style="144" customWidth="1"/>
    <col min="14345" max="14345" width="12" style="144" customWidth="1"/>
    <col min="14346" max="14592" width="9" style="144"/>
    <col min="14593" max="14593" width="36.125" style="144" customWidth="1"/>
    <col min="14594" max="14596" width="11.375" style="144" customWidth="1"/>
    <col min="14597" max="14597" width="30.125" style="144" customWidth="1"/>
    <col min="14598" max="14600" width="11.375" style="144" customWidth="1"/>
    <col min="14601" max="14601" width="12" style="144" customWidth="1"/>
    <col min="14602" max="14848" width="9" style="144"/>
    <col min="14849" max="14849" width="36.125" style="144" customWidth="1"/>
    <col min="14850" max="14852" width="11.375" style="144" customWidth="1"/>
    <col min="14853" max="14853" width="30.125" style="144" customWidth="1"/>
    <col min="14854" max="14856" width="11.375" style="144" customWidth="1"/>
    <col min="14857" max="14857" width="12" style="144" customWidth="1"/>
    <col min="14858" max="15104" width="9" style="144"/>
    <col min="15105" max="15105" width="36.125" style="144" customWidth="1"/>
    <col min="15106" max="15108" width="11.375" style="144" customWidth="1"/>
    <col min="15109" max="15109" width="30.125" style="144" customWidth="1"/>
    <col min="15110" max="15112" width="11.375" style="144" customWidth="1"/>
    <col min="15113" max="15113" width="12" style="144" customWidth="1"/>
    <col min="15114" max="15360" width="9" style="144"/>
    <col min="15361" max="15361" width="36.125" style="144" customWidth="1"/>
    <col min="15362" max="15364" width="11.375" style="144" customWidth="1"/>
    <col min="15365" max="15365" width="30.125" style="144" customWidth="1"/>
    <col min="15366" max="15368" width="11.375" style="144" customWidth="1"/>
    <col min="15369" max="15369" width="12" style="144" customWidth="1"/>
    <col min="15370" max="15616" width="9" style="144"/>
    <col min="15617" max="15617" width="36.125" style="144" customWidth="1"/>
    <col min="15618" max="15620" width="11.375" style="144" customWidth="1"/>
    <col min="15621" max="15621" width="30.125" style="144" customWidth="1"/>
    <col min="15622" max="15624" width="11.375" style="144" customWidth="1"/>
    <col min="15625" max="15625" width="12" style="144" customWidth="1"/>
    <col min="15626" max="15872" width="9" style="144"/>
    <col min="15873" max="15873" width="36.125" style="144" customWidth="1"/>
    <col min="15874" max="15876" width="11.375" style="144" customWidth="1"/>
    <col min="15877" max="15877" width="30.125" style="144" customWidth="1"/>
    <col min="15878" max="15880" width="11.375" style="144" customWidth="1"/>
    <col min="15881" max="15881" width="12" style="144" customWidth="1"/>
    <col min="15882" max="16128" width="9" style="144"/>
    <col min="16129" max="16129" width="36.125" style="144" customWidth="1"/>
    <col min="16130" max="16132" width="11.375" style="144" customWidth="1"/>
    <col min="16133" max="16133" width="30.125" style="144" customWidth="1"/>
    <col min="16134" max="16136" width="11.375" style="144" customWidth="1"/>
    <col min="16137" max="16137" width="12" style="144" customWidth="1"/>
    <col min="16138" max="16384" width="9" style="144"/>
  </cols>
  <sheetData>
    <row r="1" ht="18" customHeight="1" spans="1:1">
      <c r="A1" s="4" t="s">
        <v>2</v>
      </c>
    </row>
    <row r="2" ht="25.5" spans="1:9">
      <c r="A2" s="147" t="s">
        <v>3</v>
      </c>
      <c r="B2" s="147"/>
      <c r="C2" s="147"/>
      <c r="D2" s="147"/>
      <c r="E2" s="147"/>
      <c r="F2" s="147"/>
      <c r="G2" s="147"/>
      <c r="H2" s="147"/>
      <c r="I2" s="177"/>
    </row>
    <row r="3" ht="14.25" spans="1:9">
      <c r="A3" s="148"/>
      <c r="B3" s="148"/>
      <c r="C3" s="148"/>
      <c r="D3" s="149"/>
      <c r="E3" s="148"/>
      <c r="F3" s="148"/>
      <c r="G3" s="150"/>
      <c r="H3" s="151" t="s">
        <v>4</v>
      </c>
      <c r="I3" s="151"/>
    </row>
    <row r="4" ht="14.25" spans="1:8">
      <c r="A4" s="152" t="s">
        <v>5</v>
      </c>
      <c r="B4" s="153"/>
      <c r="C4" s="153"/>
      <c r="D4" s="154"/>
      <c r="E4" s="152" t="s">
        <v>6</v>
      </c>
      <c r="F4" s="153"/>
      <c r="G4" s="153"/>
      <c r="H4" s="154"/>
    </row>
    <row r="5" ht="27" spans="1:8">
      <c r="A5" s="155" t="s">
        <v>7</v>
      </c>
      <c r="B5" s="155" t="s">
        <v>8</v>
      </c>
      <c r="C5" s="156" t="s">
        <v>9</v>
      </c>
      <c r="D5" s="157" t="s">
        <v>10</v>
      </c>
      <c r="E5" s="155" t="s">
        <v>7</v>
      </c>
      <c r="F5" s="155" t="s">
        <v>8</v>
      </c>
      <c r="G5" s="158" t="s">
        <v>9</v>
      </c>
      <c r="H5" s="156" t="s">
        <v>10</v>
      </c>
    </row>
    <row r="6" spans="1:8">
      <c r="A6" s="159" t="s">
        <v>11</v>
      </c>
      <c r="B6" s="160">
        <f>龙口镇一般预算收入!C5</f>
        <v>11541</v>
      </c>
      <c r="C6" s="160">
        <f>龙口镇一般预算收入!D5</f>
        <v>11274</v>
      </c>
      <c r="D6" s="109">
        <f>龙口镇一般预算收入!G5</f>
        <v>10.4103417882676</v>
      </c>
      <c r="E6" s="159" t="s">
        <v>12</v>
      </c>
      <c r="F6" s="161">
        <f>'龙口镇一般预算支出-功能'!C5</f>
        <v>14240</v>
      </c>
      <c r="G6" s="161">
        <f>'龙口镇一般预算支出-功能'!D5</f>
        <v>16909</v>
      </c>
      <c r="H6" s="162">
        <f>'龙口镇一般预算支出-功能'!G5</f>
        <v>-0.400541909642457</v>
      </c>
    </row>
    <row r="7" spans="1:8">
      <c r="A7" s="163" t="s">
        <v>13</v>
      </c>
      <c r="B7" s="164">
        <f>龙口镇一般预算收入!C6</f>
        <v>8491</v>
      </c>
      <c r="C7" s="164">
        <f>龙口镇一般预算收入!D6</f>
        <v>8519</v>
      </c>
      <c r="D7" s="115">
        <f>龙口镇一般预算收入!G6</f>
        <v>9.38623523369286</v>
      </c>
      <c r="E7" s="165" t="s">
        <v>14</v>
      </c>
      <c r="F7" s="166">
        <f>'龙口镇一般预算支出-功能'!C6</f>
        <v>4154</v>
      </c>
      <c r="G7" s="166">
        <f>'龙口镇一般预算支出-功能'!D6</f>
        <v>3840</v>
      </c>
      <c r="H7" s="167">
        <f>'龙口镇一般预算支出-功能'!G6</f>
        <v>1.93788160339793</v>
      </c>
    </row>
    <row r="8" spans="1:8">
      <c r="A8" s="168" t="s">
        <v>15</v>
      </c>
      <c r="B8" s="164">
        <f>龙口镇一般预算收入!C7</f>
        <v>3705</v>
      </c>
      <c r="C8" s="164">
        <f>龙口镇一般预算收入!D7</f>
        <v>4322</v>
      </c>
      <c r="D8" s="115">
        <f>龙口镇一般预算收入!G7</f>
        <v>22.9937393284007</v>
      </c>
      <c r="E8" s="165" t="s">
        <v>16</v>
      </c>
      <c r="F8" s="166">
        <f>'龙口镇一般预算支出-功能'!C259</f>
        <v>0</v>
      </c>
      <c r="G8" s="166">
        <f>'龙口镇一般预算支出-功能'!D259</f>
        <v>0</v>
      </c>
      <c r="H8" s="167" t="str">
        <f>'龙口镇一般预算支出-功能'!G259</f>
        <v/>
      </c>
    </row>
    <row r="9" spans="1:8">
      <c r="A9" s="168" t="s">
        <v>17</v>
      </c>
      <c r="B9" s="164">
        <f>龙口镇一般预算收入!C8</f>
        <v>0</v>
      </c>
      <c r="C9" s="164">
        <f>龙口镇一般预算收入!D8</f>
        <v>0</v>
      </c>
      <c r="D9" s="115" t="str">
        <f>龙口镇一般预算收入!G8</f>
        <v/>
      </c>
      <c r="E9" s="165" t="s">
        <v>18</v>
      </c>
      <c r="F9" s="166">
        <f>'龙口镇一般预算支出-功能'!C277</f>
        <v>319</v>
      </c>
      <c r="G9" s="166">
        <f>'龙口镇一般预算支出-功能'!D277</f>
        <v>230</v>
      </c>
      <c r="H9" s="167">
        <f>'龙口镇一般预算支出-功能'!G277</f>
        <v>5.99078341013825</v>
      </c>
    </row>
    <row r="10" spans="1:8">
      <c r="A10" s="168" t="s">
        <v>19</v>
      </c>
      <c r="B10" s="164">
        <f>龙口镇一般预算收入!C9</f>
        <v>693</v>
      </c>
      <c r="C10" s="164">
        <f>龙口镇一般预算收入!D9</f>
        <v>722</v>
      </c>
      <c r="D10" s="115">
        <f>龙口镇一般预算收入!G9</f>
        <v>15.52</v>
      </c>
      <c r="E10" s="165" t="s">
        <v>20</v>
      </c>
      <c r="F10" s="166">
        <f>'龙口镇一般预算支出-功能'!C398</f>
        <v>3722</v>
      </c>
      <c r="G10" s="166">
        <f>'龙口镇一般预算支出-功能'!D398</f>
        <v>3691</v>
      </c>
      <c r="H10" s="167">
        <f>'龙口镇一般预算支出-功能'!G398</f>
        <v>-0.806234883095942</v>
      </c>
    </row>
    <row r="11" spans="1:8">
      <c r="A11" s="168" t="s">
        <v>21</v>
      </c>
      <c r="B11" s="164">
        <f>龙口镇一般预算收入!C10</f>
        <v>163</v>
      </c>
      <c r="C11" s="164">
        <f>龙口镇一般预算收入!D10</f>
        <v>187</v>
      </c>
      <c r="D11" s="115">
        <f>龙口镇一般预算收入!G10</f>
        <v>18.3544303797468</v>
      </c>
      <c r="E11" s="165" t="s">
        <v>22</v>
      </c>
      <c r="F11" s="166">
        <f>'龙口镇一般预算支出-功能'!C453</f>
        <v>0</v>
      </c>
      <c r="G11" s="166">
        <f>'龙口镇一般预算支出-功能'!D453</f>
        <v>0</v>
      </c>
      <c r="H11" s="167" t="str">
        <f>'龙口镇一般预算支出-功能'!G453</f>
        <v/>
      </c>
    </row>
    <row r="12" spans="1:8">
      <c r="A12" s="168" t="s">
        <v>23</v>
      </c>
      <c r="B12" s="164">
        <f>龙口镇一般预算收入!C11</f>
        <v>48</v>
      </c>
      <c r="C12" s="164">
        <f>龙口镇一般预算收入!D11</f>
        <v>90</v>
      </c>
      <c r="D12" s="115">
        <f>龙口镇一般预算收入!G11</f>
        <v>76.4705882352941</v>
      </c>
      <c r="E12" s="165" t="s">
        <v>24</v>
      </c>
      <c r="F12" s="166">
        <f>'龙口镇一般预算支出-功能'!C507</f>
        <v>27</v>
      </c>
      <c r="G12" s="166">
        <f>'龙口镇一般预算支出-功能'!D507</f>
        <v>50</v>
      </c>
      <c r="H12" s="167">
        <f>'龙口镇一般预算支出-功能'!G507</f>
        <v>66.6666666666667</v>
      </c>
    </row>
    <row r="13" spans="1:8">
      <c r="A13" s="168" t="s">
        <v>25</v>
      </c>
      <c r="B13" s="164">
        <f>龙口镇一般预算收入!C12</f>
        <v>1783</v>
      </c>
      <c r="C13" s="164">
        <f>龙口镇一般预算收入!D12</f>
        <v>1305</v>
      </c>
      <c r="D13" s="115">
        <f>龙口镇一般预算收入!G12</f>
        <v>-10.9215017064846</v>
      </c>
      <c r="E13" s="165" t="s">
        <v>26</v>
      </c>
      <c r="F13" s="166">
        <f>'龙口镇一般预算支出-功能'!C556</f>
        <v>3177</v>
      </c>
      <c r="G13" s="166">
        <f>'龙口镇一般预算支出-功能'!D556</f>
        <v>4286</v>
      </c>
      <c r="H13" s="167">
        <f>'龙口镇一般预算支出-功能'!G556</f>
        <v>4.51109485491344</v>
      </c>
    </row>
    <row r="14" spans="1:8">
      <c r="A14" s="168" t="s">
        <v>27</v>
      </c>
      <c r="B14" s="164">
        <f>龙口镇一般预算收入!C13</f>
        <v>354</v>
      </c>
      <c r="C14" s="164">
        <f>龙口镇一般预算收入!D13</f>
        <v>522</v>
      </c>
      <c r="D14" s="115">
        <f>龙口镇一般预算收入!G13</f>
        <v>13.4782608695652</v>
      </c>
      <c r="E14" s="165" t="s">
        <v>28</v>
      </c>
      <c r="F14" s="166">
        <f>'龙口镇一般预算支出-功能'!C670</f>
        <v>2298</v>
      </c>
      <c r="G14" s="166">
        <f>'龙口镇一般预算支出-功能'!D670</f>
        <v>2320</v>
      </c>
      <c r="H14" s="167">
        <f>'龙口镇一般预算支出-功能'!G670</f>
        <v>9.84848484848485</v>
      </c>
    </row>
    <row r="15" spans="1:8">
      <c r="A15" s="168" t="s">
        <v>29</v>
      </c>
      <c r="B15" s="164">
        <f>龙口镇一般预算收入!C14</f>
        <v>154</v>
      </c>
      <c r="C15" s="164">
        <f>龙口镇一般预算收入!D14</f>
        <v>216</v>
      </c>
      <c r="D15" s="115">
        <f>龙口镇一般预算收入!G14</f>
        <v>36.7088607594937</v>
      </c>
      <c r="E15" s="165" t="s">
        <v>30</v>
      </c>
      <c r="F15" s="166">
        <f>'龙口镇一般预算支出-功能'!C742</f>
        <v>0</v>
      </c>
      <c r="G15" s="166">
        <f>'龙口镇一般预算支出-功能'!D742</f>
        <v>18</v>
      </c>
      <c r="H15" s="167">
        <f>'龙口镇一般预算支出-功能'!G742</f>
        <v>-48.5714285714286</v>
      </c>
    </row>
    <row r="16" spans="1:8">
      <c r="A16" s="168" t="s">
        <v>31</v>
      </c>
      <c r="B16" s="164">
        <f>龙口镇一般预算收入!C15</f>
        <v>1168</v>
      </c>
      <c r="C16" s="164">
        <f>龙口镇一般预算收入!D15</f>
        <v>1009</v>
      </c>
      <c r="D16" s="115">
        <f>龙口镇一般预算收入!G15</f>
        <v>5.87618048268625</v>
      </c>
      <c r="E16" s="165" t="s">
        <v>32</v>
      </c>
      <c r="F16" s="166">
        <f>'龙口镇一般预算支出-功能'!C790</f>
        <v>181</v>
      </c>
      <c r="G16" s="166">
        <f>'龙口镇一般预算支出-功能'!D790</f>
        <v>109</v>
      </c>
      <c r="H16" s="167">
        <f>'龙口镇一般预算支出-功能'!G790</f>
        <v>-80.2536231884058</v>
      </c>
    </row>
    <row r="17" spans="1:8">
      <c r="A17" s="168" t="s">
        <v>33</v>
      </c>
      <c r="B17" s="164">
        <f>龙口镇一般预算收入!C16</f>
        <v>36</v>
      </c>
      <c r="C17" s="164">
        <f>龙口镇一般预算收入!D16</f>
        <v>92</v>
      </c>
      <c r="D17" s="115">
        <f>龙口镇一般预算收入!G16</f>
        <v>-55.3398058252427</v>
      </c>
      <c r="E17" s="165" t="s">
        <v>34</v>
      </c>
      <c r="F17" s="166">
        <f>'龙口镇一般预算支出-功能'!C814</f>
        <v>183</v>
      </c>
      <c r="G17" s="166">
        <f>'龙口镇一般预算支出-功能'!D814</f>
        <v>2172</v>
      </c>
      <c r="H17" s="167">
        <f>'龙口镇一般预算支出-功能'!G814</f>
        <v>2.54957507082153</v>
      </c>
    </row>
    <row r="18" spans="1:8">
      <c r="A18" s="168" t="s">
        <v>35</v>
      </c>
      <c r="B18" s="164">
        <f>龙口镇一般预算收入!C17</f>
        <v>270</v>
      </c>
      <c r="C18" s="164">
        <f>龙口镇一般预算收入!D17</f>
        <v>9</v>
      </c>
      <c r="D18" s="115">
        <f>龙口镇一般预算收入!G17</f>
        <v>-95.4545454545455</v>
      </c>
      <c r="E18" s="165" t="s">
        <v>36</v>
      </c>
      <c r="F18" s="166">
        <f>'龙口镇一般预算支出-功能'!C931</f>
        <v>0</v>
      </c>
      <c r="G18" s="166">
        <f>'龙口镇一般预算支出-功能'!D931</f>
        <v>5</v>
      </c>
      <c r="H18" s="167">
        <f>'龙口镇一般预算支出-功能'!G931</f>
        <v>-96.7741935483871</v>
      </c>
    </row>
    <row r="19" spans="1:8">
      <c r="A19" s="168" t="s">
        <v>37</v>
      </c>
      <c r="B19" s="164">
        <f>龙口镇一般预算收入!C18</f>
        <v>117</v>
      </c>
      <c r="C19" s="164">
        <f>龙口镇一般预算收入!D18</f>
        <v>0</v>
      </c>
      <c r="D19" s="115" t="str">
        <f>龙口镇一般预算收入!G18</f>
        <v/>
      </c>
      <c r="E19" s="165" t="s">
        <v>38</v>
      </c>
      <c r="F19" s="166">
        <f>'龙口镇一般预算支出-功能'!C978</f>
        <v>22</v>
      </c>
      <c r="G19" s="166">
        <f>'龙口镇一般预算支出-功能'!D978</f>
        <v>6</v>
      </c>
      <c r="H19" s="167">
        <f>'龙口镇一般预算支出-功能'!G978</f>
        <v>20</v>
      </c>
    </row>
    <row r="20" spans="1:8">
      <c r="A20" s="168" t="s">
        <v>39</v>
      </c>
      <c r="B20" s="164">
        <f>龙口镇一般预算收入!C19</f>
        <v>0</v>
      </c>
      <c r="C20" s="164">
        <f>龙口镇一般预算收入!D19</f>
        <v>0</v>
      </c>
      <c r="D20" s="115" t="str">
        <f>龙口镇一般预算收入!G19</f>
        <v/>
      </c>
      <c r="E20" s="165" t="s">
        <v>40</v>
      </c>
      <c r="F20" s="166">
        <f>'龙口镇一般预算支出-功能'!C1024</f>
        <v>0</v>
      </c>
      <c r="G20" s="166">
        <f>'龙口镇一般预算支出-功能'!D1024</f>
        <v>1</v>
      </c>
      <c r="H20" s="167">
        <f>'龙口镇一般预算支出-功能'!G1024</f>
        <v>-96.1538461538462</v>
      </c>
    </row>
    <row r="21" spans="1:8">
      <c r="A21" s="113" t="s">
        <v>41</v>
      </c>
      <c r="B21" s="164">
        <f>龙口镇一般预算收入!C20</f>
        <v>0</v>
      </c>
      <c r="C21" s="164">
        <f>龙口镇一般预算收入!D20</f>
        <v>45</v>
      </c>
      <c r="D21" s="167">
        <v>0</v>
      </c>
      <c r="E21" s="165" t="s">
        <v>42</v>
      </c>
      <c r="F21" s="166">
        <f>'龙口镇一般预算支出-功能'!C1051</f>
        <v>0</v>
      </c>
      <c r="G21" s="166">
        <f>'龙口镇一般预算支出-功能'!D1051</f>
        <v>0</v>
      </c>
      <c r="H21" s="167">
        <v>0</v>
      </c>
    </row>
    <row r="22" spans="1:8">
      <c r="A22" s="163" t="s">
        <v>43</v>
      </c>
      <c r="B22" s="164">
        <f>龙口镇一般预算收入!C21</f>
        <v>3050</v>
      </c>
      <c r="C22" s="164">
        <f>龙口镇一般预算收入!D21</f>
        <v>2755</v>
      </c>
      <c r="D22" s="115">
        <f>龙口镇一般预算收入!G21</f>
        <v>13.7020222864218</v>
      </c>
      <c r="E22" s="165" t="s">
        <v>44</v>
      </c>
      <c r="F22" s="166">
        <f>'龙口镇一般预算支出-功能'!C1054</f>
        <v>0</v>
      </c>
      <c r="G22" s="166">
        <f>'龙口镇一般预算支出-功能'!D1054</f>
        <v>51</v>
      </c>
      <c r="H22" s="167" t="str">
        <f>'龙口镇一般预算支出-功能'!G1054</f>
        <v/>
      </c>
    </row>
    <row r="23" spans="1:8">
      <c r="A23" s="168" t="s">
        <v>45</v>
      </c>
      <c r="B23" s="164">
        <f>龙口镇一般预算收入!C22</f>
        <v>250</v>
      </c>
      <c r="C23" s="164">
        <f>龙口镇一般预算收入!D22</f>
        <v>0</v>
      </c>
      <c r="D23" s="115" t="str">
        <f>龙口镇一般预算收入!G22</f>
        <v/>
      </c>
      <c r="E23" s="165" t="s">
        <v>46</v>
      </c>
      <c r="F23" s="166">
        <f>'龙口镇一般预算支出-功能'!C1092</f>
        <v>157</v>
      </c>
      <c r="G23" s="166">
        <f>'龙口镇一般预算支出-功能'!D1092</f>
        <v>130</v>
      </c>
      <c r="H23" s="167">
        <f>'龙口镇一般预算支出-功能'!G1092</f>
        <v>-5.79710144927536</v>
      </c>
    </row>
    <row r="24" spans="1:8">
      <c r="A24" s="168" t="s">
        <v>47</v>
      </c>
      <c r="B24" s="164">
        <f>龙口镇一般预算收入!C23</f>
        <v>0</v>
      </c>
      <c r="C24" s="164">
        <f>龙口镇一般预算收入!D23</f>
        <v>0</v>
      </c>
      <c r="D24" s="115" t="str">
        <f>龙口镇一般预算收入!G23</f>
        <v/>
      </c>
      <c r="E24" s="165" t="s">
        <v>48</v>
      </c>
      <c r="F24" s="166">
        <f>'龙口镇一般预算支出-功能'!C1110</f>
        <v>0</v>
      </c>
      <c r="G24" s="166">
        <f>'龙口镇一般预算支出-功能'!D1110</f>
        <v>0</v>
      </c>
      <c r="H24" s="167" t="str">
        <f>'龙口镇一般预算支出-功能'!G1110</f>
        <v/>
      </c>
    </row>
    <row r="25" spans="1:8">
      <c r="A25" s="168" t="s">
        <v>49</v>
      </c>
      <c r="B25" s="164">
        <f>龙口镇一般预算收入!C24</f>
        <v>0</v>
      </c>
      <c r="C25" s="164">
        <f>龙口镇一般预算收入!D24</f>
        <v>0</v>
      </c>
      <c r="D25" s="115" t="str">
        <f>龙口镇一般预算收入!G24</f>
        <v/>
      </c>
      <c r="E25" s="165" t="s">
        <v>50</v>
      </c>
      <c r="F25" s="166">
        <f>'龙口镇一般预算支出-功能'!C1148</f>
        <v>0</v>
      </c>
      <c r="G25" s="166">
        <f>'龙口镇一般预算支出-功能'!D1148</f>
        <v>0</v>
      </c>
      <c r="H25" s="167">
        <v>0</v>
      </c>
    </row>
    <row r="26" spans="1:8">
      <c r="A26" s="168" t="s">
        <v>51</v>
      </c>
      <c r="B26" s="164">
        <f>龙口镇一般预算收入!C25</f>
        <v>0</v>
      </c>
      <c r="C26" s="164">
        <f>龙口镇一般预算收入!D25</f>
        <v>0</v>
      </c>
      <c r="D26" s="115" t="str">
        <f>龙口镇一般预算收入!G25</f>
        <v/>
      </c>
      <c r="E26" s="165" t="s">
        <v>52</v>
      </c>
      <c r="F26" s="166">
        <f>'龙口镇一般预算支出-功能'!C1149</f>
        <v>0</v>
      </c>
      <c r="G26" s="166">
        <f>'龙口镇一般预算支出-功能'!D1149</f>
        <v>0</v>
      </c>
      <c r="H26" s="167" t="str">
        <f>'龙口镇一般预算支出-功能'!G1149</f>
        <v/>
      </c>
    </row>
    <row r="27" spans="1:8">
      <c r="A27" s="168" t="s">
        <v>53</v>
      </c>
      <c r="B27" s="164">
        <f>龙口镇一般预算收入!C26</f>
        <v>2800</v>
      </c>
      <c r="C27" s="164">
        <f>龙口镇一般预算收入!D26</f>
        <v>2755</v>
      </c>
      <c r="D27" s="115">
        <f>龙口镇一般预算收入!G26</f>
        <v>13.7020222864218</v>
      </c>
      <c r="E27" s="165" t="s">
        <v>54</v>
      </c>
      <c r="F27" s="166">
        <f>'龙口镇一般预算支出-功能'!C1153</f>
        <v>0</v>
      </c>
      <c r="G27" s="166">
        <f>'龙口镇一般预算支出-功能'!D1153</f>
        <v>0</v>
      </c>
      <c r="H27" s="167" t="str">
        <f>'龙口镇一般预算支出-功能'!G1153</f>
        <v/>
      </c>
    </row>
    <row r="28" spans="1:8">
      <c r="A28" s="168" t="s">
        <v>55</v>
      </c>
      <c r="B28" s="164">
        <f>龙口镇一般预算收入!C27</f>
        <v>0</v>
      </c>
      <c r="C28" s="164">
        <f>龙口镇一般预算收入!D27</f>
        <v>0</v>
      </c>
      <c r="D28" s="115" t="str">
        <f>龙口镇一般预算收入!G27</f>
        <v/>
      </c>
      <c r="E28" s="165" t="s">
        <v>56</v>
      </c>
      <c r="F28" s="166">
        <f>'龙口镇一般预算支出-功能'!C1157</f>
        <v>0</v>
      </c>
      <c r="G28" s="166">
        <f>'龙口镇一般预算支出-功能'!D1157</f>
        <v>0</v>
      </c>
      <c r="H28" s="167">
        <v>0</v>
      </c>
    </row>
    <row r="29" spans="1:8">
      <c r="A29" s="168" t="s">
        <v>57</v>
      </c>
      <c r="B29" s="164">
        <f>龙口镇一般预算收入!C28</f>
        <v>0</v>
      </c>
      <c r="C29" s="164">
        <f>龙口镇一般预算收入!D28</f>
        <v>0</v>
      </c>
      <c r="D29" s="115" t="str">
        <f>龙口镇一般预算收入!G28</f>
        <v/>
      </c>
      <c r="E29" s="169" t="s">
        <v>58</v>
      </c>
      <c r="F29" s="161">
        <f>'龙口镇一般预算支出-功能'!C1159</f>
        <v>1178</v>
      </c>
      <c r="G29" s="161">
        <f>'龙口镇一般预算支出-功能'!D1159</f>
        <v>1178</v>
      </c>
      <c r="H29" s="167">
        <f>'龙口镇一般预算支出-功能'!G1159</f>
        <v>19.1102123356926</v>
      </c>
    </row>
    <row r="30" spans="1:8">
      <c r="A30" s="168" t="s">
        <v>59</v>
      </c>
      <c r="B30" s="164">
        <f>龙口镇一般预算收入!C29</f>
        <v>0</v>
      </c>
      <c r="C30" s="164">
        <f>龙口镇一般预算收入!D29</f>
        <v>0</v>
      </c>
      <c r="D30" s="115" t="str">
        <f>龙口镇一般预算收入!G29</f>
        <v/>
      </c>
      <c r="E30" s="169" t="s">
        <v>60</v>
      </c>
      <c r="F30" s="161">
        <f>'龙口镇一般预算支出-功能'!C1165</f>
        <v>0</v>
      </c>
      <c r="G30" s="161">
        <f>'龙口镇一般预算支出-功能'!D1165</f>
        <v>0</v>
      </c>
      <c r="H30" s="162" t="str">
        <f>'龙口镇一般预算支出-功能'!G1165</f>
        <v/>
      </c>
    </row>
    <row r="31" spans="1:8">
      <c r="A31" s="170" t="s">
        <v>61</v>
      </c>
      <c r="B31" s="171">
        <f>龙口镇一般预算收入!C30</f>
        <v>3727</v>
      </c>
      <c r="C31" s="171">
        <f>龙口镇一般预算收入!D30</f>
        <v>6813</v>
      </c>
      <c r="D31" s="109">
        <f>龙口镇一般预算收入!G30</f>
        <v>-12.147001934236</v>
      </c>
      <c r="E31" s="169" t="s">
        <v>62</v>
      </c>
      <c r="F31" s="161">
        <f>'龙口镇一般预算支出-功能'!C1168</f>
        <v>0</v>
      </c>
      <c r="G31" s="161">
        <f>'龙口镇一般预算支出-功能'!D1168</f>
        <v>0</v>
      </c>
      <c r="H31" s="162" t="str">
        <f>'龙口镇一般预算支出-功能'!G1168</f>
        <v/>
      </c>
    </row>
    <row r="32" spans="1:8">
      <c r="A32" s="163" t="s">
        <v>63</v>
      </c>
      <c r="B32" s="172">
        <f>龙口镇一般预算收入!C31</f>
        <v>276</v>
      </c>
      <c r="C32" s="172">
        <f>龙口镇一般预算收入!D31</f>
        <v>276</v>
      </c>
      <c r="D32" s="167" t="str">
        <f>龙口镇一般预算收入!G31</f>
        <v/>
      </c>
      <c r="E32" s="169" t="s">
        <v>64</v>
      </c>
      <c r="F32" s="161">
        <f>'龙口镇一般预算支出-功能'!C1170</f>
        <v>0</v>
      </c>
      <c r="G32" s="161">
        <f>'龙口镇一般预算支出-功能'!D1170</f>
        <v>0</v>
      </c>
      <c r="H32" s="162" t="str">
        <f>'龙口镇一般预算支出-功能'!G1170</f>
        <v/>
      </c>
    </row>
    <row r="33" spans="1:8">
      <c r="A33" s="163" t="s">
        <v>65</v>
      </c>
      <c r="B33" s="172">
        <f>龙口镇一般预算收入!C37</f>
        <v>3451</v>
      </c>
      <c r="C33" s="172">
        <f>龙口镇一般预算收入!D37</f>
        <v>6537</v>
      </c>
      <c r="D33" s="115">
        <f>龙口镇一般预算收入!G37</f>
        <v>-15.705996131528</v>
      </c>
      <c r="E33" s="169"/>
      <c r="F33" s="161"/>
      <c r="G33" s="161"/>
      <c r="H33" s="162"/>
    </row>
    <row r="34" spans="1:8">
      <c r="A34" s="173" t="s">
        <v>66</v>
      </c>
      <c r="B34" s="172">
        <f>龙口镇一般预算收入!C47</f>
        <v>0</v>
      </c>
      <c r="C34" s="172">
        <f>龙口镇一般预算收入!D47</f>
        <v>0</v>
      </c>
      <c r="D34" s="115" t="str">
        <f>龙口镇一般预算收入!G47</f>
        <v/>
      </c>
      <c r="E34" s="159"/>
      <c r="F34" s="166"/>
      <c r="G34" s="166"/>
      <c r="H34" s="167"/>
    </row>
    <row r="35" spans="1:8">
      <c r="A35" s="174" t="s">
        <v>67</v>
      </c>
      <c r="B35" s="171">
        <f>龙口镇一般预算收入!C48</f>
        <v>0</v>
      </c>
      <c r="C35" s="171">
        <f>龙口镇一般预算收入!D48</f>
        <v>0</v>
      </c>
      <c r="D35" s="109" t="str">
        <f>龙口镇一般预算收入!G48</f>
        <v/>
      </c>
      <c r="E35" s="159"/>
      <c r="F35" s="166"/>
      <c r="G35" s="166"/>
      <c r="H35" s="167"/>
    </row>
    <row r="36" spans="1:8">
      <c r="A36" s="169" t="s">
        <v>68</v>
      </c>
      <c r="B36" s="171">
        <f>龙口镇一般预算收入!C51</f>
        <v>150</v>
      </c>
      <c r="C36" s="171">
        <f>龙口镇一般预算收入!D51</f>
        <v>0</v>
      </c>
      <c r="D36" s="109" t="str">
        <f>龙口镇一般预算收入!G51</f>
        <v/>
      </c>
      <c r="E36" s="159"/>
      <c r="F36" s="166"/>
      <c r="G36" s="166"/>
      <c r="H36" s="167"/>
    </row>
    <row r="37" spans="1:8">
      <c r="A37" s="169" t="s">
        <v>69</v>
      </c>
      <c r="B37" s="171">
        <f>龙口镇一般预算收入!C53</f>
        <v>0</v>
      </c>
      <c r="C37" s="171">
        <f>龙口镇一般预算收入!D53</f>
        <v>0</v>
      </c>
      <c r="D37" s="109" t="str">
        <f>龙口镇一般预算收入!G53</f>
        <v/>
      </c>
      <c r="E37" s="159"/>
      <c r="F37" s="166"/>
      <c r="G37" s="166"/>
      <c r="H37" s="167"/>
    </row>
    <row r="38" spans="1:8">
      <c r="A38" s="155" t="s">
        <v>70</v>
      </c>
      <c r="B38" s="171">
        <f>龙口镇一般预算收入!C58</f>
        <v>15418</v>
      </c>
      <c r="C38" s="171">
        <f>龙口镇一般预算收入!D58</f>
        <v>18087</v>
      </c>
      <c r="D38" s="109">
        <f>龙口镇一般预算收入!G58</f>
        <v>0.673494378270066</v>
      </c>
      <c r="E38" s="155" t="s">
        <v>71</v>
      </c>
      <c r="F38" s="175">
        <f>'龙口镇一般预算支出-功能'!C1171</f>
        <v>15418</v>
      </c>
      <c r="G38" s="175">
        <f>'龙口镇一般预算支出-功能'!D1171</f>
        <v>18087</v>
      </c>
      <c r="H38" s="176">
        <f>'龙口镇一般预算支出-功能'!G1171</f>
        <v>0.673494378270066</v>
      </c>
    </row>
  </sheetData>
  <mergeCells count="3">
    <mergeCell ref="A2:H2"/>
    <mergeCell ref="A4:D4"/>
    <mergeCell ref="E4:H4"/>
  </mergeCells>
  <pageMargins left="0.393055555555556" right="0.393055555555556" top="0.354166666666667" bottom="0.55" header="0.313888888888889" footer="0.313888888888889"/>
  <pageSetup paperSize="9" scale="95" fitToWidth="0" orientation="landscape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03"/>
  <sheetViews>
    <sheetView tabSelected="1" workbookViewId="0">
      <pane xSplit="2" ySplit="5" topLeftCell="C41" activePane="bottomRight" state="frozen"/>
      <selection/>
      <selection pane="topRight"/>
      <selection pane="bottomLeft"/>
      <selection pane="bottomRight" activeCell="E54" sqref="E54"/>
    </sheetView>
  </sheetViews>
  <sheetFormatPr defaultColWidth="9" defaultRowHeight="15" customHeight="1"/>
  <cols>
    <col min="1" max="1" width="11.25" style="5" customWidth="1"/>
    <col min="2" max="2" width="37.25" style="5" customWidth="1"/>
    <col min="3" max="3" width="13.25" style="104" customWidth="1"/>
    <col min="4" max="4" width="11.125" style="104" customWidth="1"/>
    <col min="5" max="5" width="13.125" style="5" customWidth="1"/>
    <col min="6" max="6" width="13.125" style="6" customWidth="1"/>
    <col min="7" max="7" width="13.125" style="5" customWidth="1"/>
    <col min="8" max="8" width="12.75" style="5" customWidth="1"/>
    <col min="9" max="9" width="9.375" style="5"/>
    <col min="10" max="10" width="9" style="5" hidden="1" customWidth="1"/>
    <col min="11" max="11" width="9.625" style="5" customWidth="1"/>
    <col min="12" max="16384" width="9" style="5"/>
  </cols>
  <sheetData>
    <row r="1" customHeight="1" spans="1:1">
      <c r="A1" s="4" t="s">
        <v>72</v>
      </c>
    </row>
    <row r="2" ht="27" customHeight="1" spans="1:8">
      <c r="A2" s="8" t="s">
        <v>73</v>
      </c>
      <c r="B2" s="8"/>
      <c r="C2" s="8"/>
      <c r="D2" s="8"/>
      <c r="E2" s="8"/>
      <c r="F2" s="8"/>
      <c r="G2" s="8"/>
      <c r="H2" s="8"/>
    </row>
    <row r="3" ht="22.15" customHeight="1" spans="4:8">
      <c r="D3" s="10"/>
      <c r="H3" s="105" t="s">
        <v>74</v>
      </c>
    </row>
    <row r="4" s="103" customFormat="1" ht="40.5" customHeight="1" spans="1:8">
      <c r="A4" s="45" t="s">
        <v>75</v>
      </c>
      <c r="B4" s="45" t="s">
        <v>7</v>
      </c>
      <c r="C4" s="12" t="s">
        <v>8</v>
      </c>
      <c r="D4" s="12" t="s">
        <v>9</v>
      </c>
      <c r="E4" s="11" t="s">
        <v>76</v>
      </c>
      <c r="F4" s="106" t="s">
        <v>77</v>
      </c>
      <c r="G4" s="107" t="s">
        <v>78</v>
      </c>
      <c r="H4" s="106" t="s">
        <v>79</v>
      </c>
    </row>
    <row r="5" s="103" customFormat="1" ht="19.9" customHeight="1" spans="1:8">
      <c r="A5" s="108" t="s">
        <v>11</v>
      </c>
      <c r="B5" s="108"/>
      <c r="C5" s="101">
        <f>C6+C21</f>
        <v>11541</v>
      </c>
      <c r="D5" s="101">
        <f>D6+D21</f>
        <v>11274</v>
      </c>
      <c r="E5" s="109">
        <f>IFERROR(D5/C5*100,"")</f>
        <v>97.686508968027</v>
      </c>
      <c r="F5" s="43">
        <f>F6+F21</f>
        <v>10211</v>
      </c>
      <c r="G5" s="110">
        <f t="shared" ref="G5:G58" si="0">IFERROR(H5/F5*100,"")</f>
        <v>10.4103417882676</v>
      </c>
      <c r="H5" s="111">
        <f t="shared" ref="H5:H58" si="1">D5-F5</f>
        <v>1063</v>
      </c>
    </row>
    <row r="6" s="1" customFormat="1" ht="19.9" customHeight="1" spans="1:9">
      <c r="A6" s="97">
        <v>101</v>
      </c>
      <c r="B6" s="108" t="s">
        <v>80</v>
      </c>
      <c r="C6" s="101">
        <f>SUM(C7:C19)</f>
        <v>8491</v>
      </c>
      <c r="D6" s="101">
        <f>SUM(D7:D20)</f>
        <v>8519</v>
      </c>
      <c r="E6" s="109">
        <f t="shared" ref="E6:E58" si="2">IFERROR(D6/C6*100,"")</f>
        <v>100.329760923331</v>
      </c>
      <c r="F6" s="43">
        <f>SUM(F7:F19)</f>
        <v>7788</v>
      </c>
      <c r="G6" s="110">
        <f t="shared" si="0"/>
        <v>9.38623523369286</v>
      </c>
      <c r="H6" s="111">
        <f t="shared" si="1"/>
        <v>731</v>
      </c>
      <c r="I6" s="53"/>
    </row>
    <row r="7" s="53" customFormat="1" ht="19.9" customHeight="1" spans="1:8">
      <c r="A7" s="112">
        <v>10101</v>
      </c>
      <c r="B7" s="113" t="s">
        <v>81</v>
      </c>
      <c r="C7" s="98">
        <v>3705</v>
      </c>
      <c r="D7" s="114">
        <v>4322</v>
      </c>
      <c r="E7" s="115">
        <f t="shared" si="2"/>
        <v>116.653171390013</v>
      </c>
      <c r="F7" s="98">
        <v>3514</v>
      </c>
      <c r="G7" s="29">
        <f t="shared" si="0"/>
        <v>22.9937393284007</v>
      </c>
      <c r="H7" s="116">
        <f t="shared" si="1"/>
        <v>808</v>
      </c>
    </row>
    <row r="8" s="53" customFormat="1" ht="19.9" hidden="1" customHeight="1" spans="1:8">
      <c r="A8" s="112">
        <v>10103</v>
      </c>
      <c r="B8" s="113" t="s">
        <v>82</v>
      </c>
      <c r="C8" s="98"/>
      <c r="D8" s="114"/>
      <c r="E8" s="115" t="str">
        <f t="shared" si="2"/>
        <v/>
      </c>
      <c r="F8" s="98"/>
      <c r="G8" s="29" t="str">
        <f t="shared" si="0"/>
        <v/>
      </c>
      <c r="H8" s="116">
        <f t="shared" si="1"/>
        <v>0</v>
      </c>
    </row>
    <row r="9" s="53" customFormat="1" ht="19.9" customHeight="1" spans="1:8">
      <c r="A9" s="112">
        <v>10104</v>
      </c>
      <c r="B9" s="113" t="s">
        <v>83</v>
      </c>
      <c r="C9" s="98">
        <v>693</v>
      </c>
      <c r="D9" s="114">
        <v>722</v>
      </c>
      <c r="E9" s="115">
        <f t="shared" si="2"/>
        <v>104.184704184704</v>
      </c>
      <c r="F9" s="98">
        <v>625</v>
      </c>
      <c r="G9" s="29">
        <f t="shared" si="0"/>
        <v>15.52</v>
      </c>
      <c r="H9" s="116">
        <f t="shared" si="1"/>
        <v>97</v>
      </c>
    </row>
    <row r="10" s="53" customFormat="1" ht="19.9" customHeight="1" spans="1:8">
      <c r="A10" s="112">
        <v>10106</v>
      </c>
      <c r="B10" s="113" t="s">
        <v>84</v>
      </c>
      <c r="C10" s="98">
        <v>163</v>
      </c>
      <c r="D10" s="114">
        <v>187</v>
      </c>
      <c r="E10" s="115">
        <f t="shared" si="2"/>
        <v>114.723926380368</v>
      </c>
      <c r="F10" s="98">
        <v>158</v>
      </c>
      <c r="G10" s="29">
        <f t="shared" si="0"/>
        <v>18.3544303797468</v>
      </c>
      <c r="H10" s="116">
        <f t="shared" si="1"/>
        <v>29</v>
      </c>
    </row>
    <row r="11" s="53" customFormat="1" ht="19.9" customHeight="1" spans="1:8">
      <c r="A11" s="112">
        <v>10107</v>
      </c>
      <c r="B11" s="113" t="s">
        <v>85</v>
      </c>
      <c r="C11" s="98">
        <v>48</v>
      </c>
      <c r="D11" s="114">
        <v>90</v>
      </c>
      <c r="E11" s="115">
        <f t="shared" si="2"/>
        <v>187.5</v>
      </c>
      <c r="F11" s="98">
        <v>51</v>
      </c>
      <c r="G11" s="29">
        <f t="shared" si="0"/>
        <v>76.4705882352941</v>
      </c>
      <c r="H11" s="116">
        <f t="shared" si="1"/>
        <v>39</v>
      </c>
    </row>
    <row r="12" s="53" customFormat="1" ht="19.9" customHeight="1" spans="1:8">
      <c r="A12" s="112">
        <v>10109</v>
      </c>
      <c r="B12" s="113" t="s">
        <v>86</v>
      </c>
      <c r="C12" s="98">
        <v>1783</v>
      </c>
      <c r="D12" s="114">
        <v>1305</v>
      </c>
      <c r="E12" s="115">
        <f t="shared" si="2"/>
        <v>73.1912507010656</v>
      </c>
      <c r="F12" s="98">
        <v>1465</v>
      </c>
      <c r="G12" s="29">
        <f t="shared" si="0"/>
        <v>-10.9215017064846</v>
      </c>
      <c r="H12" s="116">
        <f t="shared" si="1"/>
        <v>-160</v>
      </c>
    </row>
    <row r="13" s="53" customFormat="1" ht="19.9" customHeight="1" spans="1:8">
      <c r="A13" s="112">
        <v>10110</v>
      </c>
      <c r="B13" s="113" t="s">
        <v>87</v>
      </c>
      <c r="C13" s="98">
        <v>354</v>
      </c>
      <c r="D13" s="114">
        <v>522</v>
      </c>
      <c r="E13" s="115">
        <f t="shared" si="2"/>
        <v>147.457627118644</v>
      </c>
      <c r="F13" s="98">
        <v>460</v>
      </c>
      <c r="G13" s="29">
        <f t="shared" si="0"/>
        <v>13.4782608695652</v>
      </c>
      <c r="H13" s="116">
        <f t="shared" si="1"/>
        <v>62</v>
      </c>
    </row>
    <row r="14" s="53" customFormat="1" ht="19.9" customHeight="1" spans="1:8">
      <c r="A14" s="112">
        <v>10111</v>
      </c>
      <c r="B14" s="113" t="s">
        <v>88</v>
      </c>
      <c r="C14" s="98">
        <v>154</v>
      </c>
      <c r="D14" s="114">
        <v>216</v>
      </c>
      <c r="E14" s="115">
        <f t="shared" si="2"/>
        <v>140.25974025974</v>
      </c>
      <c r="F14" s="98">
        <v>158</v>
      </c>
      <c r="G14" s="29">
        <f t="shared" si="0"/>
        <v>36.7088607594937</v>
      </c>
      <c r="H14" s="116">
        <f t="shared" si="1"/>
        <v>58</v>
      </c>
    </row>
    <row r="15" s="53" customFormat="1" ht="19.9" customHeight="1" spans="1:8">
      <c r="A15" s="112">
        <v>10112</v>
      </c>
      <c r="B15" s="113" t="s">
        <v>89</v>
      </c>
      <c r="C15" s="98">
        <v>1168</v>
      </c>
      <c r="D15" s="114">
        <v>1009</v>
      </c>
      <c r="E15" s="115">
        <f t="shared" si="2"/>
        <v>86.3869863013699</v>
      </c>
      <c r="F15" s="98">
        <v>953</v>
      </c>
      <c r="G15" s="29">
        <f t="shared" si="0"/>
        <v>5.87618048268625</v>
      </c>
      <c r="H15" s="116">
        <f t="shared" si="1"/>
        <v>56</v>
      </c>
    </row>
    <row r="16" s="53" customFormat="1" ht="19.9" customHeight="1" spans="1:8">
      <c r="A16" s="112">
        <v>10113</v>
      </c>
      <c r="B16" s="113" t="s">
        <v>90</v>
      </c>
      <c r="C16" s="98">
        <v>36</v>
      </c>
      <c r="D16" s="114">
        <v>92</v>
      </c>
      <c r="E16" s="115">
        <f t="shared" si="2"/>
        <v>255.555555555556</v>
      </c>
      <c r="F16" s="98">
        <v>206</v>
      </c>
      <c r="G16" s="29">
        <f t="shared" si="0"/>
        <v>-55.3398058252427</v>
      </c>
      <c r="H16" s="116">
        <f t="shared" si="1"/>
        <v>-114</v>
      </c>
    </row>
    <row r="17" s="53" customFormat="1" ht="19.9" customHeight="1" spans="1:8">
      <c r="A17" s="112">
        <v>10114</v>
      </c>
      <c r="B17" s="113" t="s">
        <v>91</v>
      </c>
      <c r="C17" s="98">
        <v>270</v>
      </c>
      <c r="D17" s="117">
        <v>9</v>
      </c>
      <c r="E17" s="115">
        <f t="shared" si="2"/>
        <v>3.33333333333333</v>
      </c>
      <c r="F17" s="98">
        <v>198</v>
      </c>
      <c r="G17" s="29">
        <f t="shared" si="0"/>
        <v>-95.4545454545455</v>
      </c>
      <c r="H17" s="116">
        <f t="shared" si="1"/>
        <v>-189</v>
      </c>
    </row>
    <row r="18" s="53" customFormat="1" ht="19.9" customHeight="1" spans="1:8">
      <c r="A18" s="112">
        <v>10118</v>
      </c>
      <c r="B18" s="113" t="s">
        <v>92</v>
      </c>
      <c r="C18" s="98">
        <v>117</v>
      </c>
      <c r="D18" s="114">
        <v>0</v>
      </c>
      <c r="E18" s="115">
        <f t="shared" si="2"/>
        <v>0</v>
      </c>
      <c r="F18" s="98">
        <v>0</v>
      </c>
      <c r="G18" s="29" t="str">
        <f t="shared" si="0"/>
        <v/>
      </c>
      <c r="H18" s="116">
        <f t="shared" si="1"/>
        <v>0</v>
      </c>
    </row>
    <row r="19" s="53" customFormat="1" ht="19.9" hidden="1" customHeight="1" spans="1:8">
      <c r="A19" s="112">
        <v>10119</v>
      </c>
      <c r="B19" s="113" t="s">
        <v>93</v>
      </c>
      <c r="C19" s="98"/>
      <c r="D19" s="114"/>
      <c r="E19" s="115" t="str">
        <f t="shared" si="2"/>
        <v/>
      </c>
      <c r="F19" s="98"/>
      <c r="G19" s="29" t="str">
        <f t="shared" si="0"/>
        <v/>
      </c>
      <c r="H19" s="116">
        <f t="shared" si="1"/>
        <v>0</v>
      </c>
    </row>
    <row r="20" s="53" customFormat="1" ht="19.9" customHeight="1" spans="1:8">
      <c r="A20" s="112">
        <v>10121</v>
      </c>
      <c r="B20" s="113" t="s">
        <v>94</v>
      </c>
      <c r="C20" s="98">
        <v>0</v>
      </c>
      <c r="D20" s="114">
        <v>45</v>
      </c>
      <c r="E20" s="118">
        <v>0</v>
      </c>
      <c r="F20" s="98">
        <v>0</v>
      </c>
      <c r="G20" s="118">
        <v>0</v>
      </c>
      <c r="H20" s="116">
        <f t="shared" si="1"/>
        <v>45</v>
      </c>
    </row>
    <row r="21" s="1" customFormat="1" ht="19.9" customHeight="1" spans="1:8">
      <c r="A21" s="97">
        <v>103</v>
      </c>
      <c r="B21" s="108" t="s">
        <v>95</v>
      </c>
      <c r="C21" s="101">
        <f>SUM(C22:C29)</f>
        <v>3050</v>
      </c>
      <c r="D21" s="101">
        <f>SUM(D22:D29)</f>
        <v>2755</v>
      </c>
      <c r="E21" s="109">
        <f t="shared" si="2"/>
        <v>90.327868852459</v>
      </c>
      <c r="F21" s="43">
        <f>SUM(F22:F29)</f>
        <v>2423</v>
      </c>
      <c r="G21" s="110">
        <f t="shared" si="0"/>
        <v>13.7020222864218</v>
      </c>
      <c r="H21" s="111">
        <f t="shared" si="1"/>
        <v>332</v>
      </c>
    </row>
    <row r="22" s="53" customFormat="1" ht="19.9" customHeight="1" spans="1:8">
      <c r="A22" s="112">
        <v>10302</v>
      </c>
      <c r="B22" s="113" t="s">
        <v>96</v>
      </c>
      <c r="C22" s="98">
        <v>250</v>
      </c>
      <c r="D22" s="114">
        <v>0</v>
      </c>
      <c r="E22" s="115">
        <f t="shared" si="2"/>
        <v>0</v>
      </c>
      <c r="F22" s="98">
        <v>0</v>
      </c>
      <c r="G22" s="29" t="str">
        <f t="shared" si="0"/>
        <v/>
      </c>
      <c r="H22" s="116">
        <f t="shared" si="1"/>
        <v>0</v>
      </c>
    </row>
    <row r="23" s="53" customFormat="1" ht="19.9" hidden="1" customHeight="1" spans="1:8">
      <c r="A23" s="112">
        <v>10304</v>
      </c>
      <c r="B23" s="113" t="s">
        <v>97</v>
      </c>
      <c r="C23" s="98"/>
      <c r="D23" s="114"/>
      <c r="E23" s="115" t="str">
        <f t="shared" si="2"/>
        <v/>
      </c>
      <c r="F23" s="98"/>
      <c r="G23" s="29" t="str">
        <f t="shared" si="0"/>
        <v/>
      </c>
      <c r="H23" s="116">
        <f t="shared" si="1"/>
        <v>0</v>
      </c>
    </row>
    <row r="24" s="53" customFormat="1" ht="19.9" hidden="1" customHeight="1" spans="1:8">
      <c r="A24" s="112">
        <v>10305</v>
      </c>
      <c r="B24" s="113" t="s">
        <v>98</v>
      </c>
      <c r="C24" s="98"/>
      <c r="D24" s="114"/>
      <c r="E24" s="115" t="str">
        <f t="shared" si="2"/>
        <v/>
      </c>
      <c r="F24" s="98"/>
      <c r="G24" s="29" t="str">
        <f t="shared" si="0"/>
        <v/>
      </c>
      <c r="H24" s="116">
        <f t="shared" si="1"/>
        <v>0</v>
      </c>
    </row>
    <row r="25" s="53" customFormat="1" ht="19.9" hidden="1" customHeight="1" spans="1:8">
      <c r="A25" s="112">
        <v>10306</v>
      </c>
      <c r="B25" s="113" t="s">
        <v>99</v>
      </c>
      <c r="C25" s="98"/>
      <c r="D25" s="114"/>
      <c r="E25" s="115" t="str">
        <f t="shared" si="2"/>
        <v/>
      </c>
      <c r="F25" s="98"/>
      <c r="G25" s="29" t="str">
        <f t="shared" si="0"/>
        <v/>
      </c>
      <c r="H25" s="116">
        <f t="shared" si="1"/>
        <v>0</v>
      </c>
    </row>
    <row r="26" s="53" customFormat="1" ht="19.9" customHeight="1" spans="1:8">
      <c r="A26" s="112">
        <v>10307</v>
      </c>
      <c r="B26" s="113" t="s">
        <v>100</v>
      </c>
      <c r="C26" s="98">
        <v>2800</v>
      </c>
      <c r="D26" s="114">
        <v>2755</v>
      </c>
      <c r="E26" s="115">
        <f t="shared" si="2"/>
        <v>98.3928571428571</v>
      </c>
      <c r="F26" s="98">
        <v>2423</v>
      </c>
      <c r="G26" s="29">
        <f t="shared" si="0"/>
        <v>13.7020222864218</v>
      </c>
      <c r="H26" s="116">
        <f t="shared" si="1"/>
        <v>332</v>
      </c>
    </row>
    <row r="27" s="53" customFormat="1" ht="19.9" hidden="1" customHeight="1" spans="1:8">
      <c r="A27" s="112">
        <v>10308</v>
      </c>
      <c r="B27" s="113" t="s">
        <v>101</v>
      </c>
      <c r="C27" s="98"/>
      <c r="D27" s="114"/>
      <c r="E27" s="115" t="str">
        <f t="shared" si="2"/>
        <v/>
      </c>
      <c r="F27" s="98"/>
      <c r="G27" s="29" t="str">
        <f t="shared" si="0"/>
        <v/>
      </c>
      <c r="H27" s="116">
        <f t="shared" si="1"/>
        <v>0</v>
      </c>
    </row>
    <row r="28" s="53" customFormat="1" ht="19.9" hidden="1" customHeight="1" spans="1:8">
      <c r="A28" s="112">
        <v>10309</v>
      </c>
      <c r="B28" s="113" t="s">
        <v>102</v>
      </c>
      <c r="C28" s="98"/>
      <c r="D28" s="114"/>
      <c r="E28" s="115" t="str">
        <f t="shared" si="2"/>
        <v/>
      </c>
      <c r="F28" s="98"/>
      <c r="G28" s="29" t="str">
        <f t="shared" si="0"/>
        <v/>
      </c>
      <c r="H28" s="116">
        <f t="shared" si="1"/>
        <v>0</v>
      </c>
    </row>
    <row r="29" s="53" customFormat="1" ht="19.9" hidden="1" customHeight="1" spans="1:8">
      <c r="A29" s="112">
        <v>10399</v>
      </c>
      <c r="B29" s="113" t="s">
        <v>103</v>
      </c>
      <c r="C29" s="98"/>
      <c r="D29" s="114"/>
      <c r="E29" s="118">
        <v>0</v>
      </c>
      <c r="F29" s="98"/>
      <c r="G29" s="29" t="str">
        <f t="shared" si="0"/>
        <v/>
      </c>
      <c r="H29" s="116">
        <f t="shared" si="1"/>
        <v>0</v>
      </c>
    </row>
    <row r="30" s="1" customFormat="1" ht="19.9" customHeight="1" spans="1:8">
      <c r="A30" s="97" t="s">
        <v>104</v>
      </c>
      <c r="B30" s="108"/>
      <c r="C30" s="101">
        <f>C31+C37+C47</f>
        <v>3727</v>
      </c>
      <c r="D30" s="101">
        <f>D31+D37+D47</f>
        <v>6813</v>
      </c>
      <c r="E30" s="109">
        <f t="shared" si="2"/>
        <v>182.801180574188</v>
      </c>
      <c r="F30" s="101">
        <f>F31+F37+F47</f>
        <v>7755</v>
      </c>
      <c r="G30" s="110">
        <f t="shared" si="0"/>
        <v>-12.147001934236</v>
      </c>
      <c r="H30" s="111">
        <f t="shared" si="1"/>
        <v>-942</v>
      </c>
    </row>
    <row r="31" s="1" customFormat="1" ht="19.9" customHeight="1" spans="1:8">
      <c r="A31" s="97">
        <v>11001</v>
      </c>
      <c r="B31" s="108" t="s">
        <v>105</v>
      </c>
      <c r="C31" s="101">
        <f>SUM(C32:C36)</f>
        <v>276</v>
      </c>
      <c r="D31" s="101">
        <f>SUM(D32:D36)</f>
        <v>276</v>
      </c>
      <c r="E31" s="109">
        <f t="shared" si="2"/>
        <v>100</v>
      </c>
      <c r="F31" s="43">
        <f>SUM(F32:F36)</f>
        <v>0</v>
      </c>
      <c r="G31" s="118" t="str">
        <f t="shared" si="0"/>
        <v/>
      </c>
      <c r="H31" s="119">
        <f t="shared" si="1"/>
        <v>276</v>
      </c>
    </row>
    <row r="32" s="53" customFormat="1" ht="19.9" hidden="1" customHeight="1" spans="1:8">
      <c r="A32" s="112">
        <v>1100102</v>
      </c>
      <c r="B32" s="120" t="s">
        <v>106</v>
      </c>
      <c r="C32" s="98"/>
      <c r="D32" s="98"/>
      <c r="E32" s="115" t="str">
        <f t="shared" si="2"/>
        <v/>
      </c>
      <c r="F32" s="98"/>
      <c r="G32" s="29" t="str">
        <f t="shared" si="0"/>
        <v/>
      </c>
      <c r="H32" s="116">
        <f t="shared" si="1"/>
        <v>0</v>
      </c>
    </row>
    <row r="33" s="53" customFormat="1" ht="19.9" hidden="1" customHeight="1" spans="1:8">
      <c r="A33" s="112">
        <v>1100103</v>
      </c>
      <c r="B33" s="120" t="s">
        <v>107</v>
      </c>
      <c r="C33" s="98"/>
      <c r="D33" s="98"/>
      <c r="E33" s="115" t="str">
        <f t="shared" si="2"/>
        <v/>
      </c>
      <c r="F33" s="98"/>
      <c r="G33" s="29" t="str">
        <f t="shared" si="0"/>
        <v/>
      </c>
      <c r="H33" s="116">
        <f t="shared" si="1"/>
        <v>0</v>
      </c>
    </row>
    <row r="34" s="53" customFormat="1" ht="19.9" hidden="1" customHeight="1" spans="1:8">
      <c r="A34" s="112">
        <v>1100104</v>
      </c>
      <c r="B34" s="120" t="s">
        <v>108</v>
      </c>
      <c r="C34" s="98"/>
      <c r="D34" s="98"/>
      <c r="E34" s="115" t="str">
        <f t="shared" si="2"/>
        <v/>
      </c>
      <c r="F34" s="98"/>
      <c r="G34" s="29" t="str">
        <f t="shared" si="0"/>
        <v/>
      </c>
      <c r="H34" s="116">
        <f t="shared" si="1"/>
        <v>0</v>
      </c>
    </row>
    <row r="35" s="53" customFormat="1" ht="19.9" hidden="1" customHeight="1" spans="1:8">
      <c r="A35" s="112">
        <v>1100106</v>
      </c>
      <c r="B35" s="120" t="s">
        <v>109</v>
      </c>
      <c r="C35" s="98"/>
      <c r="D35" s="98"/>
      <c r="E35" s="118">
        <v>0</v>
      </c>
      <c r="F35" s="98"/>
      <c r="G35" s="118" t="str">
        <f t="shared" si="0"/>
        <v/>
      </c>
      <c r="H35" s="119">
        <f t="shared" si="1"/>
        <v>0</v>
      </c>
    </row>
    <row r="36" s="53" customFormat="1" ht="19.9" customHeight="1" spans="1:8">
      <c r="A36" s="121">
        <v>1100199</v>
      </c>
      <c r="B36" s="121" t="s">
        <v>110</v>
      </c>
      <c r="C36" s="98">
        <v>276</v>
      </c>
      <c r="D36" s="98">
        <v>276</v>
      </c>
      <c r="E36" s="115">
        <f t="shared" si="2"/>
        <v>100</v>
      </c>
      <c r="F36" s="98">
        <v>0</v>
      </c>
      <c r="G36" s="118" t="str">
        <f t="shared" si="0"/>
        <v/>
      </c>
      <c r="H36" s="119">
        <f t="shared" si="1"/>
        <v>276</v>
      </c>
    </row>
    <row r="37" s="1" customFormat="1" ht="19.9" customHeight="1" spans="1:10">
      <c r="A37" s="97">
        <v>11002</v>
      </c>
      <c r="B37" s="108" t="s">
        <v>111</v>
      </c>
      <c r="C37" s="101">
        <f>SUM(C38:C46)</f>
        <v>3451</v>
      </c>
      <c r="D37" s="101">
        <f>SUM(D38:D46)</f>
        <v>6537</v>
      </c>
      <c r="E37" s="109">
        <f t="shared" si="2"/>
        <v>189.423355549116</v>
      </c>
      <c r="F37" s="43">
        <f>SUM(F38:F46)</f>
        <v>7755</v>
      </c>
      <c r="G37" s="110">
        <f t="shared" si="0"/>
        <v>-15.705996131528</v>
      </c>
      <c r="H37" s="111">
        <f t="shared" si="1"/>
        <v>-1218</v>
      </c>
      <c r="J37" s="141"/>
    </row>
    <row r="38" s="53" customFormat="1" ht="19.9" hidden="1" customHeight="1" spans="1:10">
      <c r="A38" s="112">
        <v>1100202</v>
      </c>
      <c r="B38" s="120" t="s">
        <v>112</v>
      </c>
      <c r="C38" s="98"/>
      <c r="D38" s="122"/>
      <c r="E38" s="115" t="str">
        <f t="shared" si="2"/>
        <v/>
      </c>
      <c r="F38" s="98"/>
      <c r="G38" s="29" t="str">
        <f t="shared" si="0"/>
        <v/>
      </c>
      <c r="H38" s="116">
        <f t="shared" si="1"/>
        <v>0</v>
      </c>
      <c r="J38" s="142"/>
    </row>
    <row r="39" s="53" customFormat="1" ht="19.9" hidden="1" customHeight="1" spans="1:10">
      <c r="A39" s="123">
        <v>1100208</v>
      </c>
      <c r="B39" s="124" t="s">
        <v>113</v>
      </c>
      <c r="C39" s="98"/>
      <c r="D39" s="122"/>
      <c r="E39" s="115" t="str">
        <f t="shared" si="2"/>
        <v/>
      </c>
      <c r="F39" s="98"/>
      <c r="G39" s="29" t="str">
        <f t="shared" si="0"/>
        <v/>
      </c>
      <c r="H39" s="116">
        <f t="shared" si="1"/>
        <v>0</v>
      </c>
      <c r="J39" s="142"/>
    </row>
    <row r="40" s="53" customFormat="1" ht="19.9" hidden="1" customHeight="1" spans="1:10">
      <c r="A40" s="121">
        <v>1100214</v>
      </c>
      <c r="B40" s="125" t="s">
        <v>114</v>
      </c>
      <c r="C40" s="98"/>
      <c r="D40" s="122"/>
      <c r="E40" s="115" t="str">
        <f t="shared" si="2"/>
        <v/>
      </c>
      <c r="F40" s="98"/>
      <c r="G40" s="118" t="str">
        <f t="shared" si="0"/>
        <v/>
      </c>
      <c r="H40" s="119">
        <f t="shared" si="1"/>
        <v>0</v>
      </c>
      <c r="J40" s="142"/>
    </row>
    <row r="41" s="53" customFormat="1" ht="19.9" customHeight="1" spans="1:10">
      <c r="A41" s="121">
        <v>1100221</v>
      </c>
      <c r="B41" s="125" t="s">
        <v>115</v>
      </c>
      <c r="C41" s="98">
        <v>0</v>
      </c>
      <c r="D41" s="122">
        <v>0</v>
      </c>
      <c r="E41" s="115">
        <v>0</v>
      </c>
      <c r="F41" s="98">
        <v>117</v>
      </c>
      <c r="G41" s="29">
        <f t="shared" si="0"/>
        <v>-100</v>
      </c>
      <c r="H41" s="116">
        <f t="shared" si="1"/>
        <v>-117</v>
      </c>
      <c r="J41" s="142"/>
    </row>
    <row r="42" s="53" customFormat="1" ht="19.9" hidden="1" customHeight="1" spans="1:10">
      <c r="A42" s="121">
        <v>1100222</v>
      </c>
      <c r="B42" s="125" t="s">
        <v>116</v>
      </c>
      <c r="C42" s="98"/>
      <c r="D42" s="122"/>
      <c r="E42" s="118">
        <v>0</v>
      </c>
      <c r="F42" s="98"/>
      <c r="G42" s="29" t="str">
        <f t="shared" si="0"/>
        <v/>
      </c>
      <c r="H42" s="116">
        <f t="shared" si="1"/>
        <v>0</v>
      </c>
      <c r="J42" s="142"/>
    </row>
    <row r="43" s="53" customFormat="1" ht="19.9" hidden="1" customHeight="1" spans="1:10">
      <c r="A43" s="121">
        <v>1100223</v>
      </c>
      <c r="B43" s="125" t="s">
        <v>117</v>
      </c>
      <c r="C43" s="98"/>
      <c r="D43" s="122"/>
      <c r="E43" s="115" t="str">
        <f t="shared" si="2"/>
        <v/>
      </c>
      <c r="F43" s="98"/>
      <c r="G43" s="29" t="str">
        <f t="shared" si="0"/>
        <v/>
      </c>
      <c r="H43" s="116">
        <f t="shared" si="1"/>
        <v>0</v>
      </c>
      <c r="J43" s="142"/>
    </row>
    <row r="44" s="53" customFormat="1" ht="19.9" hidden="1" customHeight="1" spans="1:10">
      <c r="A44" s="121">
        <v>1100224</v>
      </c>
      <c r="B44" s="125" t="s">
        <v>118</v>
      </c>
      <c r="C44" s="98"/>
      <c r="D44" s="122"/>
      <c r="E44" s="118">
        <v>0</v>
      </c>
      <c r="F44" s="98"/>
      <c r="G44" s="29" t="str">
        <f t="shared" si="0"/>
        <v/>
      </c>
      <c r="H44" s="116">
        <f t="shared" si="1"/>
        <v>0</v>
      </c>
      <c r="J44" s="142"/>
    </row>
    <row r="45" s="53" customFormat="1" ht="19.9" customHeight="1" spans="1:10">
      <c r="A45" s="121">
        <v>1100227</v>
      </c>
      <c r="B45" s="125" t="s">
        <v>119</v>
      </c>
      <c r="C45" s="98">
        <v>213</v>
      </c>
      <c r="D45" s="122">
        <v>0</v>
      </c>
      <c r="E45" s="115">
        <f t="shared" si="2"/>
        <v>0</v>
      </c>
      <c r="F45" s="98">
        <v>200</v>
      </c>
      <c r="G45" s="29">
        <f t="shared" si="0"/>
        <v>-100</v>
      </c>
      <c r="H45" s="116">
        <f t="shared" si="1"/>
        <v>-200</v>
      </c>
      <c r="J45" s="142"/>
    </row>
    <row r="46" s="53" customFormat="1" ht="19.9" customHeight="1" spans="1:10">
      <c r="A46" s="121">
        <v>1100299</v>
      </c>
      <c r="B46" s="125" t="s">
        <v>120</v>
      </c>
      <c r="C46" s="98">
        <v>3238</v>
      </c>
      <c r="D46" s="122">
        <v>6537</v>
      </c>
      <c r="E46" s="118">
        <v>0</v>
      </c>
      <c r="F46" s="98">
        <v>7438</v>
      </c>
      <c r="G46" s="118">
        <v>0</v>
      </c>
      <c r="H46" s="119">
        <f t="shared" si="1"/>
        <v>-901</v>
      </c>
      <c r="J46" s="142"/>
    </row>
    <row r="47" s="1" customFormat="1" ht="19.9" customHeight="1" spans="1:10">
      <c r="A47" s="126">
        <v>11003</v>
      </c>
      <c r="B47" s="126" t="s">
        <v>121</v>
      </c>
      <c r="C47" s="101">
        <v>0</v>
      </c>
      <c r="D47" s="101">
        <v>0</v>
      </c>
      <c r="E47" s="109" t="str">
        <f t="shared" si="2"/>
        <v/>
      </c>
      <c r="F47" s="43">
        <v>0</v>
      </c>
      <c r="G47" s="110" t="str">
        <f t="shared" si="0"/>
        <v/>
      </c>
      <c r="H47" s="111">
        <f t="shared" si="1"/>
        <v>0</v>
      </c>
      <c r="J47" s="141"/>
    </row>
    <row r="48" s="1" customFormat="1" ht="19.9" customHeight="1" spans="1:8">
      <c r="A48" s="126" t="s">
        <v>67</v>
      </c>
      <c r="B48" s="126"/>
      <c r="C48" s="101">
        <f>C49</f>
        <v>0</v>
      </c>
      <c r="D48" s="101">
        <f>D49</f>
        <v>0</v>
      </c>
      <c r="E48" s="118">
        <v>0</v>
      </c>
      <c r="F48" s="43">
        <f>F49</f>
        <v>0</v>
      </c>
      <c r="G48" s="110" t="str">
        <f t="shared" si="0"/>
        <v/>
      </c>
      <c r="H48" s="111">
        <f t="shared" si="1"/>
        <v>0</v>
      </c>
    </row>
    <row r="49" s="1" customFormat="1" ht="19.9" customHeight="1" spans="1:8">
      <c r="A49" s="126">
        <v>1101101</v>
      </c>
      <c r="B49" s="127" t="s">
        <v>122</v>
      </c>
      <c r="C49" s="101">
        <f>SUM(C50:C50)</f>
        <v>0</v>
      </c>
      <c r="D49" s="101">
        <f>SUM(D50:D50)</f>
        <v>0</v>
      </c>
      <c r="E49" s="118">
        <v>0</v>
      </c>
      <c r="F49" s="43">
        <f>F50</f>
        <v>0</v>
      </c>
      <c r="G49" s="110" t="str">
        <f t="shared" si="0"/>
        <v/>
      </c>
      <c r="H49" s="111">
        <f t="shared" si="1"/>
        <v>0</v>
      </c>
    </row>
    <row r="50" s="53" customFormat="1" ht="19.9" hidden="1" customHeight="1" spans="1:8">
      <c r="A50" s="121">
        <v>110110101</v>
      </c>
      <c r="B50" s="128" t="s">
        <v>123</v>
      </c>
      <c r="C50" s="98"/>
      <c r="D50" s="98"/>
      <c r="E50" s="118">
        <v>0</v>
      </c>
      <c r="F50" s="39"/>
      <c r="G50" s="29" t="str">
        <f t="shared" si="0"/>
        <v/>
      </c>
      <c r="H50" s="116">
        <f t="shared" si="1"/>
        <v>0</v>
      </c>
    </row>
    <row r="51" s="1" customFormat="1" ht="19.9" customHeight="1" spans="1:8">
      <c r="A51" s="126" t="s">
        <v>68</v>
      </c>
      <c r="B51" s="129"/>
      <c r="C51" s="101">
        <f>C52</f>
        <v>150</v>
      </c>
      <c r="D51" s="101">
        <f>D52</f>
        <v>0</v>
      </c>
      <c r="E51" s="109">
        <f t="shared" si="2"/>
        <v>0</v>
      </c>
      <c r="F51" s="101">
        <f>F52</f>
        <v>0</v>
      </c>
      <c r="G51" s="110" t="str">
        <f t="shared" si="0"/>
        <v/>
      </c>
      <c r="H51" s="111">
        <f t="shared" si="1"/>
        <v>0</v>
      </c>
    </row>
    <row r="52" s="1" customFormat="1" ht="19.9" customHeight="1" spans="1:8">
      <c r="A52" s="126">
        <v>11008</v>
      </c>
      <c r="B52" s="130" t="s">
        <v>124</v>
      </c>
      <c r="C52" s="101">
        <v>150</v>
      </c>
      <c r="D52" s="101">
        <v>0</v>
      </c>
      <c r="E52" s="109">
        <f t="shared" si="2"/>
        <v>0</v>
      </c>
      <c r="F52" s="101">
        <v>0</v>
      </c>
      <c r="G52" s="110" t="str">
        <f t="shared" si="0"/>
        <v/>
      </c>
      <c r="H52" s="111">
        <f t="shared" si="1"/>
        <v>0</v>
      </c>
    </row>
    <row r="53" s="1" customFormat="1" ht="19.9" customHeight="1" spans="1:8">
      <c r="A53" s="97" t="s">
        <v>69</v>
      </c>
      <c r="B53" s="108"/>
      <c r="C53" s="101">
        <f>C54</f>
        <v>0</v>
      </c>
      <c r="D53" s="101">
        <f>D54</f>
        <v>0</v>
      </c>
      <c r="E53" s="109" t="str">
        <f t="shared" si="2"/>
        <v/>
      </c>
      <c r="F53" s="101">
        <f>F54</f>
        <v>0</v>
      </c>
      <c r="G53" s="110" t="str">
        <f t="shared" si="0"/>
        <v/>
      </c>
      <c r="H53" s="111">
        <f t="shared" si="1"/>
        <v>0</v>
      </c>
    </row>
    <row r="54" s="1" customFormat="1" ht="19.9" customHeight="1" spans="1:8">
      <c r="A54" s="97">
        <v>1100901</v>
      </c>
      <c r="B54" s="108" t="s">
        <v>125</v>
      </c>
      <c r="C54" s="101">
        <f>SUM(C55:C57)</f>
        <v>0</v>
      </c>
      <c r="D54" s="101">
        <f>SUM(D55:D57)</f>
        <v>0</v>
      </c>
      <c r="E54" s="109" t="str">
        <f t="shared" si="2"/>
        <v/>
      </c>
      <c r="F54" s="101">
        <f>SUM(F55:F57)</f>
        <v>0</v>
      </c>
      <c r="G54" s="110" t="str">
        <f t="shared" si="0"/>
        <v/>
      </c>
      <c r="H54" s="111">
        <f t="shared" si="1"/>
        <v>0</v>
      </c>
    </row>
    <row r="55" s="53" customFormat="1" ht="19.9" hidden="1" customHeight="1" spans="1:8">
      <c r="A55" s="112">
        <v>110090101</v>
      </c>
      <c r="B55" s="128" t="s">
        <v>126</v>
      </c>
      <c r="C55" s="98"/>
      <c r="D55" s="98"/>
      <c r="E55" s="115" t="str">
        <f t="shared" si="2"/>
        <v/>
      </c>
      <c r="F55" s="98"/>
      <c r="G55" s="29" t="str">
        <f t="shared" si="0"/>
        <v/>
      </c>
      <c r="H55" s="116">
        <f t="shared" si="1"/>
        <v>0</v>
      </c>
    </row>
    <row r="56" s="53" customFormat="1" ht="19.9" hidden="1" customHeight="1" spans="1:8">
      <c r="A56" s="112">
        <v>110090102</v>
      </c>
      <c r="B56" s="128" t="s">
        <v>127</v>
      </c>
      <c r="C56" s="98"/>
      <c r="D56" s="98"/>
      <c r="E56" s="115" t="str">
        <f t="shared" si="2"/>
        <v/>
      </c>
      <c r="F56" s="98"/>
      <c r="G56" s="29" t="str">
        <f t="shared" si="0"/>
        <v/>
      </c>
      <c r="H56" s="116">
        <f t="shared" si="1"/>
        <v>0</v>
      </c>
    </row>
    <row r="57" s="53" customFormat="1" ht="19.9" hidden="1" customHeight="1" spans="1:8">
      <c r="A57" s="112">
        <v>110090199</v>
      </c>
      <c r="B57" s="128" t="s">
        <v>128</v>
      </c>
      <c r="C57" s="98"/>
      <c r="D57" s="98"/>
      <c r="E57" s="115" t="str">
        <f t="shared" si="2"/>
        <v/>
      </c>
      <c r="F57" s="98"/>
      <c r="G57" s="29" t="str">
        <f t="shared" si="0"/>
        <v/>
      </c>
      <c r="H57" s="116">
        <f t="shared" si="1"/>
        <v>0</v>
      </c>
    </row>
    <row r="58" s="1" customFormat="1" ht="19.9" customHeight="1" spans="1:11">
      <c r="A58" s="131" t="s">
        <v>129</v>
      </c>
      <c r="B58" s="132"/>
      <c r="C58" s="133">
        <f>C5+C30+C48+C51+C53</f>
        <v>15418</v>
      </c>
      <c r="D58" s="133">
        <f>D5+D30+D48+D51+D53</f>
        <v>18087</v>
      </c>
      <c r="E58" s="109">
        <f t="shared" si="2"/>
        <v>117.310935270463</v>
      </c>
      <c r="F58" s="43">
        <f>F5+F30+F48+F51+F53</f>
        <v>17966</v>
      </c>
      <c r="G58" s="110">
        <f t="shared" si="0"/>
        <v>0.673494378270066</v>
      </c>
      <c r="H58" s="111">
        <f t="shared" si="1"/>
        <v>121</v>
      </c>
      <c r="K58" s="143"/>
    </row>
    <row r="59" s="1" customFormat="1" ht="36" customHeight="1" spans="1:8">
      <c r="A59" s="134"/>
      <c r="B59" s="134"/>
      <c r="C59" s="134"/>
      <c r="D59" s="134"/>
      <c r="E59" s="135"/>
      <c r="F59" s="136"/>
      <c r="G59" s="135"/>
      <c r="H59" s="137"/>
    </row>
    <row r="60" ht="22.15" customHeight="1" spans="1:8">
      <c r="A60" s="138"/>
      <c r="E60" s="139"/>
      <c r="G60" s="139"/>
      <c r="H60" s="140"/>
    </row>
    <row r="61" customHeight="1" spans="5:8">
      <c r="E61" s="139"/>
      <c r="G61" s="139"/>
      <c r="H61" s="140"/>
    </row>
    <row r="62" customHeight="1" spans="5:8">
      <c r="E62" s="139"/>
      <c r="G62" s="139"/>
      <c r="H62" s="140"/>
    </row>
    <row r="63" customHeight="1" spans="5:8">
      <c r="E63" s="139"/>
      <c r="G63" s="139"/>
      <c r="H63" s="140"/>
    </row>
    <row r="64" customHeight="1" spans="5:8">
      <c r="E64" s="139"/>
      <c r="G64" s="139"/>
      <c r="H64" s="140"/>
    </row>
    <row r="65" customHeight="1" spans="5:8">
      <c r="E65" s="139"/>
      <c r="G65" s="139"/>
      <c r="H65" s="140"/>
    </row>
    <row r="66" customHeight="1" spans="5:8">
      <c r="E66" s="139"/>
      <c r="G66" s="139"/>
      <c r="H66" s="140"/>
    </row>
    <row r="67" customHeight="1" spans="5:8">
      <c r="E67" s="139"/>
      <c r="H67" s="140"/>
    </row>
    <row r="68" customHeight="1" spans="5:8">
      <c r="E68" s="139"/>
      <c r="H68" s="140"/>
    </row>
    <row r="69" customHeight="1" spans="5:8">
      <c r="E69" s="139"/>
      <c r="H69" s="140"/>
    </row>
    <row r="70" customHeight="1" spans="5:8">
      <c r="E70" s="139"/>
      <c r="H70" s="140"/>
    </row>
    <row r="71" customHeight="1" spans="5:8">
      <c r="E71" s="139"/>
      <c r="H71" s="140"/>
    </row>
    <row r="72" customHeight="1" spans="5:8">
      <c r="E72" s="139"/>
      <c r="H72" s="140"/>
    </row>
    <row r="73" customHeight="1" spans="5:8">
      <c r="E73" s="139"/>
      <c r="H73" s="140"/>
    </row>
    <row r="74" customHeight="1" spans="8:8">
      <c r="H74" s="140"/>
    </row>
    <row r="75" customHeight="1" spans="8:8">
      <c r="H75" s="140"/>
    </row>
    <row r="76" customHeight="1" spans="8:8">
      <c r="H76" s="140"/>
    </row>
    <row r="77" customHeight="1" spans="8:8">
      <c r="H77" s="140"/>
    </row>
    <row r="78" customHeight="1" spans="8:8">
      <c r="H78" s="140"/>
    </row>
    <row r="79" customHeight="1" spans="8:8">
      <c r="H79" s="140"/>
    </row>
    <row r="80" customHeight="1" spans="8:8">
      <c r="H80" s="140"/>
    </row>
    <row r="81" customHeight="1" spans="8:8">
      <c r="H81" s="140"/>
    </row>
    <row r="82" customHeight="1" spans="8:8">
      <c r="H82" s="140"/>
    </row>
    <row r="83" customHeight="1" spans="8:8">
      <c r="H83" s="140"/>
    </row>
    <row r="84" customHeight="1" spans="8:8">
      <c r="H84" s="140"/>
    </row>
    <row r="85" customHeight="1" spans="8:8">
      <c r="H85" s="140"/>
    </row>
    <row r="86" customHeight="1" spans="8:8">
      <c r="H86" s="140"/>
    </row>
    <row r="87" customHeight="1" spans="8:8">
      <c r="H87" s="140"/>
    </row>
    <row r="88" customHeight="1" spans="8:8">
      <c r="H88" s="140"/>
    </row>
    <row r="89" customHeight="1" spans="8:8">
      <c r="H89" s="140"/>
    </row>
    <row r="90" customHeight="1" spans="8:8">
      <c r="H90" s="140"/>
    </row>
    <row r="91" customHeight="1" spans="8:8">
      <c r="H91" s="140"/>
    </row>
    <row r="92" customHeight="1" spans="8:8">
      <c r="H92" s="140"/>
    </row>
    <row r="93" customHeight="1" spans="8:8">
      <c r="H93" s="140"/>
    </row>
    <row r="94" customHeight="1" spans="8:8">
      <c r="H94" s="140"/>
    </row>
    <row r="95" customHeight="1" spans="8:8">
      <c r="H95" s="140"/>
    </row>
    <row r="96" customHeight="1" spans="8:8">
      <c r="H96" s="140"/>
    </row>
    <row r="97" customHeight="1" spans="8:8">
      <c r="H97" s="140"/>
    </row>
    <row r="98" customHeight="1" spans="8:8">
      <c r="H98" s="140"/>
    </row>
    <row r="99" customHeight="1" spans="8:8">
      <c r="H99" s="140"/>
    </row>
    <row r="100" customHeight="1" spans="8:8">
      <c r="H100" s="140"/>
    </row>
    <row r="101" customHeight="1" spans="8:8">
      <c r="H101" s="140"/>
    </row>
    <row r="102" customHeight="1" spans="8:8">
      <c r="H102" s="140"/>
    </row>
    <row r="103" customHeight="1" spans="8:8">
      <c r="H103" s="140"/>
    </row>
  </sheetData>
  <mergeCells count="3">
    <mergeCell ref="A2:H2"/>
    <mergeCell ref="A58:B58"/>
    <mergeCell ref="A59:D59"/>
  </mergeCells>
  <printOptions horizontalCentered="1"/>
  <pageMargins left="0.393055555555556" right="0.393055555555556" top="0.393055555555556" bottom="0.393055555555556" header="0" footer="0.196527777777778"/>
  <pageSetup paperSize="9" fitToHeight="0" orientation="landscape"/>
  <headerFooter alignWithMargins="0"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I1171"/>
  <sheetViews>
    <sheetView workbookViewId="0">
      <pane xSplit="2" ySplit="5" topLeftCell="C1160" activePane="bottomRight" state="frozen"/>
      <selection/>
      <selection pane="topRight"/>
      <selection pane="bottomLeft"/>
      <selection pane="bottomRight" activeCell="D1176" sqref="D1176"/>
    </sheetView>
  </sheetViews>
  <sheetFormatPr defaultColWidth="9" defaultRowHeight="13.5"/>
  <cols>
    <col min="1" max="1" width="14.875" style="49" customWidth="1"/>
    <col min="2" max="2" width="34.625" style="49" customWidth="1"/>
    <col min="3" max="3" width="12.25" style="50" customWidth="1"/>
    <col min="4" max="4" width="14" style="51" customWidth="1"/>
    <col min="5" max="5" width="13.375" style="52" customWidth="1"/>
    <col min="6" max="6" width="13.375" style="51" customWidth="1"/>
    <col min="7" max="7" width="13.375" style="52" customWidth="1"/>
    <col min="8" max="8" width="13.375" style="51" customWidth="1"/>
    <col min="9" max="9" width="9" style="53" hidden="1" customWidth="1"/>
    <col min="10" max="16384" width="9" style="53"/>
  </cols>
  <sheetData>
    <row r="1" s="1" customFormat="1" ht="16.9" customHeight="1" spans="1:8">
      <c r="A1" s="4" t="s">
        <v>130</v>
      </c>
      <c r="B1" s="54"/>
      <c r="C1" s="10"/>
      <c r="D1" s="55"/>
      <c r="E1" s="56"/>
      <c r="F1" s="55"/>
      <c r="G1" s="52"/>
      <c r="H1" s="51"/>
    </row>
    <row r="2" s="46" customFormat="1" ht="25.5" spans="1:8">
      <c r="A2" s="8" t="s">
        <v>131</v>
      </c>
      <c r="B2" s="8"/>
      <c r="C2" s="57"/>
      <c r="D2" s="57"/>
      <c r="E2" s="8"/>
      <c r="F2" s="57"/>
      <c r="G2" s="8"/>
      <c r="H2" s="58"/>
    </row>
    <row r="3" s="1" customFormat="1" ht="19.5" customHeight="1" spans="1:8">
      <c r="A3" s="54"/>
      <c r="B3" s="9" t="s">
        <v>132</v>
      </c>
      <c r="C3" s="59"/>
      <c r="D3" s="59"/>
      <c r="E3" s="9"/>
      <c r="F3" s="59"/>
      <c r="G3" s="9"/>
      <c r="H3" s="60" t="s">
        <v>74</v>
      </c>
    </row>
    <row r="4" s="1" customFormat="1" ht="37.5" customHeight="1" spans="1:8">
      <c r="A4" s="45" t="s">
        <v>75</v>
      </c>
      <c r="B4" s="45" t="s">
        <v>7</v>
      </c>
      <c r="C4" s="12" t="s">
        <v>8</v>
      </c>
      <c r="D4" s="13" t="s">
        <v>9</v>
      </c>
      <c r="E4" s="15" t="s">
        <v>76</v>
      </c>
      <c r="F4" s="13" t="s">
        <v>133</v>
      </c>
      <c r="G4" s="15" t="s">
        <v>78</v>
      </c>
      <c r="H4" s="13" t="s">
        <v>79</v>
      </c>
    </row>
    <row r="5" s="1" customFormat="1" ht="19.9" customHeight="1" spans="1:9">
      <c r="A5" s="61" t="s">
        <v>12</v>
      </c>
      <c r="B5" s="62"/>
      <c r="C5" s="63">
        <f>C6+C259+C277+C398+C453+C507+C556+C670+C742+C790+C814+C931+C978+C1024+C1051+C1054+C1092+C1110+C1148+C1149+C1153+C1157</f>
        <v>14240</v>
      </c>
      <c r="D5" s="63">
        <f>D6+D259+D277+D398+D453+D507+D556+D670+D742+D790+D814+D931+D978+D1024+D1051+D1054+D1092+D1110+D1148+D1149+D1153+D1157</f>
        <v>16909</v>
      </c>
      <c r="E5" s="64">
        <f>IFERROR(D5/C5*100,"")</f>
        <v>118.74297752809</v>
      </c>
      <c r="F5" s="63">
        <f>F6+F259+F277+F398+F453+F507+F556+F670+F742+F790+F814+F931+F978+F1024+F1051+F1054+F1092+F1110+F1148+F1149+F1153+F1157</f>
        <v>16977</v>
      </c>
      <c r="G5" s="19">
        <f>IFERROR(H5/F5*100,"")</f>
        <v>-0.400541909642457</v>
      </c>
      <c r="H5" s="20">
        <f t="shared" ref="H5" si="0">D5-F5</f>
        <v>-68</v>
      </c>
      <c r="I5" s="77" t="s">
        <v>134</v>
      </c>
    </row>
    <row r="6" s="1" customFormat="1" ht="24" customHeight="1" spans="1:9">
      <c r="A6" s="65">
        <v>201</v>
      </c>
      <c r="B6" s="65" t="s">
        <v>135</v>
      </c>
      <c r="C6" s="63">
        <f>SUM(C7,C19,C28,C40,C52,C63,C74,C86,C95,C105,C120,C129,C140,C152,C162,C175,C182,C189,C198,C204,C211,C219,C226,C232,C238,C244,C250,C256)</f>
        <v>4154</v>
      </c>
      <c r="D6" s="63">
        <f>SUM(D7,D19,D28,D40,D52,D63,D74,D86,D95,D105,D120,D129,D140,D152,D162,D175,D182,D189,D198,D204,D211,D219,D226,D232,D238,D244,D250,D256)</f>
        <v>3840</v>
      </c>
      <c r="E6" s="64">
        <f t="shared" ref="E6:E69" si="1">IFERROR(D6/C6*100,"")</f>
        <v>92.4410207029369</v>
      </c>
      <c r="F6" s="63">
        <f>SUM(F7,F19,F28,F40,F52,F63,F74,F86,F95,F105,F120,F129,F140,F152,F162,F175,F182,F189,F198,F204,F211,F219,F226,F232,F238,F244,F250,F256)</f>
        <v>3767</v>
      </c>
      <c r="G6" s="19">
        <f t="shared" ref="G6:G69" si="2">IFERROR(H6/F6*100,"")</f>
        <v>1.93788160339793</v>
      </c>
      <c r="H6" s="20">
        <f t="shared" ref="H6:H69" si="3">D6-F6</f>
        <v>73</v>
      </c>
      <c r="I6" s="78" t="s">
        <v>134</v>
      </c>
    </row>
    <row r="7" s="1" customFormat="1" ht="24" customHeight="1" spans="1:9">
      <c r="A7" s="65">
        <v>20101</v>
      </c>
      <c r="B7" s="65" t="s">
        <v>136</v>
      </c>
      <c r="C7" s="63">
        <f>SUM(C8:C18)</f>
        <v>0</v>
      </c>
      <c r="D7" s="63">
        <f>SUM(D8:D18)</f>
        <v>0</v>
      </c>
      <c r="E7" s="64" t="str">
        <f t="shared" si="1"/>
        <v/>
      </c>
      <c r="F7" s="63">
        <f>SUM(F8:F18)</f>
        <v>0</v>
      </c>
      <c r="G7" s="19" t="str">
        <f t="shared" si="2"/>
        <v/>
      </c>
      <c r="H7" s="20">
        <f t="shared" si="3"/>
        <v>0</v>
      </c>
      <c r="I7" s="78" t="s">
        <v>134</v>
      </c>
    </row>
    <row r="8" s="47" customFormat="1" ht="24" hidden="1" customHeight="1" spans="1:9">
      <c r="A8" s="66">
        <v>2010101</v>
      </c>
      <c r="B8" s="67" t="s">
        <v>137</v>
      </c>
      <c r="C8" s="68"/>
      <c r="D8" s="68"/>
      <c r="E8" s="69" t="str">
        <f t="shared" si="1"/>
        <v/>
      </c>
      <c r="F8" s="70"/>
      <c r="G8" s="27" t="str">
        <f t="shared" si="2"/>
        <v/>
      </c>
      <c r="H8" s="32">
        <f t="shared" si="3"/>
        <v>0</v>
      </c>
      <c r="I8" s="79" t="s">
        <v>134</v>
      </c>
    </row>
    <row r="9" s="47" customFormat="1" ht="24" hidden="1" customHeight="1" spans="1:9">
      <c r="A9" s="66">
        <v>2010102</v>
      </c>
      <c r="B9" s="67" t="s">
        <v>138</v>
      </c>
      <c r="C9" s="68"/>
      <c r="D9" s="68"/>
      <c r="E9" s="69" t="str">
        <f t="shared" si="1"/>
        <v/>
      </c>
      <c r="F9" s="70"/>
      <c r="G9" s="27" t="str">
        <f t="shared" si="2"/>
        <v/>
      </c>
      <c r="H9" s="32">
        <f t="shared" si="3"/>
        <v>0</v>
      </c>
      <c r="I9" s="79" t="s">
        <v>134</v>
      </c>
    </row>
    <row r="10" s="47" customFormat="1" ht="24" hidden="1" customHeight="1" spans="1:9">
      <c r="A10" s="66">
        <v>2010103</v>
      </c>
      <c r="B10" s="67" t="s">
        <v>139</v>
      </c>
      <c r="C10" s="68"/>
      <c r="D10" s="68"/>
      <c r="E10" s="69" t="str">
        <f t="shared" si="1"/>
        <v/>
      </c>
      <c r="F10" s="70"/>
      <c r="G10" s="27" t="str">
        <f t="shared" si="2"/>
        <v/>
      </c>
      <c r="H10" s="32">
        <f t="shared" si="3"/>
        <v>0</v>
      </c>
      <c r="I10" s="79" t="s">
        <v>134</v>
      </c>
    </row>
    <row r="11" s="47" customFormat="1" ht="24" hidden="1" customHeight="1" spans="1:9">
      <c r="A11" s="66">
        <v>2010104</v>
      </c>
      <c r="B11" s="67" t="s">
        <v>140</v>
      </c>
      <c r="C11" s="68"/>
      <c r="D11" s="68"/>
      <c r="E11" s="69" t="str">
        <f t="shared" si="1"/>
        <v/>
      </c>
      <c r="F11" s="70"/>
      <c r="G11" s="27" t="str">
        <f t="shared" si="2"/>
        <v/>
      </c>
      <c r="H11" s="32">
        <f t="shared" si="3"/>
        <v>0</v>
      </c>
      <c r="I11" s="79" t="s">
        <v>134</v>
      </c>
    </row>
    <row r="12" s="47" customFormat="1" ht="24" hidden="1" customHeight="1" spans="1:9">
      <c r="A12" s="66">
        <v>2010105</v>
      </c>
      <c r="B12" s="67" t="s">
        <v>141</v>
      </c>
      <c r="C12" s="71">
        <v>0</v>
      </c>
      <c r="D12" s="72"/>
      <c r="E12" s="73" t="str">
        <f t="shared" si="1"/>
        <v/>
      </c>
      <c r="F12" s="74">
        <v>0</v>
      </c>
      <c r="G12" s="75" t="str">
        <f t="shared" si="2"/>
        <v/>
      </c>
      <c r="H12" s="76">
        <f t="shared" si="3"/>
        <v>0</v>
      </c>
      <c r="I12" s="80"/>
    </row>
    <row r="13" s="47" customFormat="1" ht="24" hidden="1" customHeight="1" spans="1:9">
      <c r="A13" s="66">
        <v>2010106</v>
      </c>
      <c r="B13" s="67" t="s">
        <v>142</v>
      </c>
      <c r="C13" s="68"/>
      <c r="D13" s="68"/>
      <c r="E13" s="69" t="str">
        <f t="shared" si="1"/>
        <v/>
      </c>
      <c r="F13" s="70"/>
      <c r="G13" s="27" t="str">
        <f t="shared" si="2"/>
        <v/>
      </c>
      <c r="H13" s="32">
        <f t="shared" si="3"/>
        <v>0</v>
      </c>
      <c r="I13" s="79" t="s">
        <v>134</v>
      </c>
    </row>
    <row r="14" s="47" customFormat="1" ht="24" hidden="1" customHeight="1" spans="1:9">
      <c r="A14" s="66">
        <v>2010107</v>
      </c>
      <c r="B14" s="67" t="s">
        <v>143</v>
      </c>
      <c r="C14" s="68"/>
      <c r="D14" s="68"/>
      <c r="E14" s="69" t="str">
        <f t="shared" si="1"/>
        <v/>
      </c>
      <c r="F14" s="70"/>
      <c r="G14" s="27" t="str">
        <f t="shared" si="2"/>
        <v/>
      </c>
      <c r="H14" s="32">
        <f t="shared" si="3"/>
        <v>0</v>
      </c>
      <c r="I14" s="79" t="s">
        <v>134</v>
      </c>
    </row>
    <row r="15" s="47" customFormat="1" ht="24" hidden="1" customHeight="1" spans="1:9">
      <c r="A15" s="66">
        <v>2010108</v>
      </c>
      <c r="B15" s="67" t="s">
        <v>144</v>
      </c>
      <c r="C15" s="71">
        <v>0</v>
      </c>
      <c r="D15" s="72">
        <v>0</v>
      </c>
      <c r="E15" s="73" t="str">
        <f t="shared" si="1"/>
        <v/>
      </c>
      <c r="F15" s="74">
        <v>0</v>
      </c>
      <c r="G15" s="75" t="str">
        <f t="shared" si="2"/>
        <v/>
      </c>
      <c r="H15" s="76">
        <f t="shared" si="3"/>
        <v>0</v>
      </c>
      <c r="I15" s="80"/>
    </row>
    <row r="16" s="47" customFormat="1" ht="23.25" hidden="1" customHeight="1" spans="1:9">
      <c r="A16" s="66">
        <v>2010109</v>
      </c>
      <c r="B16" s="67" t="s">
        <v>145</v>
      </c>
      <c r="C16" s="68"/>
      <c r="D16" s="68"/>
      <c r="E16" s="69" t="str">
        <f t="shared" si="1"/>
        <v/>
      </c>
      <c r="F16" s="70"/>
      <c r="G16" s="27" t="str">
        <f t="shared" si="2"/>
        <v/>
      </c>
      <c r="H16" s="32">
        <f t="shared" si="3"/>
        <v>0</v>
      </c>
      <c r="I16" s="79" t="s">
        <v>134</v>
      </c>
    </row>
    <row r="17" ht="24" hidden="1" customHeight="1" spans="1:9">
      <c r="A17" s="66">
        <v>2010150</v>
      </c>
      <c r="B17" s="67" t="s">
        <v>146</v>
      </c>
      <c r="C17" s="71">
        <v>0</v>
      </c>
      <c r="D17" s="72"/>
      <c r="E17" s="73" t="str">
        <f t="shared" si="1"/>
        <v/>
      </c>
      <c r="F17" s="74">
        <v>0</v>
      </c>
      <c r="G17" s="75" t="str">
        <f t="shared" si="2"/>
        <v/>
      </c>
      <c r="H17" s="76">
        <f t="shared" si="3"/>
        <v>0</v>
      </c>
      <c r="I17" s="81"/>
    </row>
    <row r="18" s="47" customFormat="1" ht="24" hidden="1" customHeight="1" spans="1:9">
      <c r="A18" s="66">
        <v>2010199</v>
      </c>
      <c r="B18" s="67" t="s">
        <v>147</v>
      </c>
      <c r="C18" s="68"/>
      <c r="D18" s="68"/>
      <c r="E18" s="69" t="str">
        <f t="shared" si="1"/>
        <v/>
      </c>
      <c r="F18" s="70"/>
      <c r="G18" s="27" t="str">
        <f t="shared" si="2"/>
        <v/>
      </c>
      <c r="H18" s="32">
        <f t="shared" si="3"/>
        <v>0</v>
      </c>
      <c r="I18" s="79" t="s">
        <v>134</v>
      </c>
    </row>
    <row r="19" s="48" customFormat="1" ht="24" customHeight="1" spans="1:9">
      <c r="A19" s="65">
        <v>20102</v>
      </c>
      <c r="B19" s="65" t="s">
        <v>148</v>
      </c>
      <c r="C19" s="63">
        <f>SUM(C20:C27)</f>
        <v>0</v>
      </c>
      <c r="D19" s="63">
        <f>SUM(D20:D27)</f>
        <v>0</v>
      </c>
      <c r="E19" s="64" t="str">
        <f t="shared" si="1"/>
        <v/>
      </c>
      <c r="F19" s="63">
        <f>SUM(F20:F27)</f>
        <v>0</v>
      </c>
      <c r="G19" s="19" t="str">
        <f t="shared" si="2"/>
        <v/>
      </c>
      <c r="H19" s="20">
        <f t="shared" si="3"/>
        <v>0</v>
      </c>
      <c r="I19" s="82" t="s">
        <v>134</v>
      </c>
    </row>
    <row r="20" s="47" customFormat="1" ht="24" hidden="1" customHeight="1" spans="1:9">
      <c r="A20" s="66">
        <v>2010201</v>
      </c>
      <c r="B20" s="67" t="s">
        <v>137</v>
      </c>
      <c r="C20" s="68"/>
      <c r="D20" s="68"/>
      <c r="E20" s="69" t="str">
        <f t="shared" si="1"/>
        <v/>
      </c>
      <c r="F20" s="70"/>
      <c r="G20" s="27" t="str">
        <f t="shared" si="2"/>
        <v/>
      </c>
      <c r="H20" s="32">
        <f t="shared" si="3"/>
        <v>0</v>
      </c>
      <c r="I20" s="83" t="s">
        <v>134</v>
      </c>
    </row>
    <row r="21" s="47" customFormat="1" ht="24" hidden="1" customHeight="1" spans="1:9">
      <c r="A21" s="66">
        <v>2010202</v>
      </c>
      <c r="B21" s="67" t="s">
        <v>138</v>
      </c>
      <c r="C21" s="68"/>
      <c r="D21" s="68"/>
      <c r="E21" s="69" t="str">
        <f t="shared" si="1"/>
        <v/>
      </c>
      <c r="F21" s="70"/>
      <c r="G21" s="27" t="str">
        <f t="shared" si="2"/>
        <v/>
      </c>
      <c r="H21" s="32">
        <f t="shared" si="3"/>
        <v>0</v>
      </c>
      <c r="I21" s="83" t="s">
        <v>134</v>
      </c>
    </row>
    <row r="22" s="47" customFormat="1" ht="24" hidden="1" customHeight="1" spans="1:9">
      <c r="A22" s="66">
        <v>2010203</v>
      </c>
      <c r="B22" s="67" t="s">
        <v>139</v>
      </c>
      <c r="C22" s="68"/>
      <c r="D22" s="68"/>
      <c r="E22" s="69" t="str">
        <f t="shared" si="1"/>
        <v/>
      </c>
      <c r="F22" s="70"/>
      <c r="G22" s="27" t="str">
        <f t="shared" si="2"/>
        <v/>
      </c>
      <c r="H22" s="32">
        <f t="shared" si="3"/>
        <v>0</v>
      </c>
      <c r="I22" s="83" t="s">
        <v>134</v>
      </c>
    </row>
    <row r="23" s="47" customFormat="1" ht="24" hidden="1" customHeight="1" spans="1:9">
      <c r="A23" s="66">
        <v>2010204</v>
      </c>
      <c r="B23" s="67" t="s">
        <v>149</v>
      </c>
      <c r="C23" s="68"/>
      <c r="D23" s="68"/>
      <c r="E23" s="69" t="str">
        <f t="shared" si="1"/>
        <v/>
      </c>
      <c r="F23" s="70"/>
      <c r="G23" s="27" t="str">
        <f t="shared" si="2"/>
        <v/>
      </c>
      <c r="H23" s="32">
        <f t="shared" si="3"/>
        <v>0</v>
      </c>
      <c r="I23" s="83" t="s">
        <v>134</v>
      </c>
    </row>
    <row r="24" s="47" customFormat="1" ht="24" hidden="1" customHeight="1" spans="1:9">
      <c r="A24" s="66">
        <v>2010205</v>
      </c>
      <c r="B24" s="67" t="s">
        <v>150</v>
      </c>
      <c r="C24" s="68"/>
      <c r="D24" s="68"/>
      <c r="E24" s="69" t="str">
        <f t="shared" si="1"/>
        <v/>
      </c>
      <c r="F24" s="70"/>
      <c r="G24" s="27" t="str">
        <f t="shared" si="2"/>
        <v/>
      </c>
      <c r="H24" s="32">
        <f t="shared" si="3"/>
        <v>0</v>
      </c>
      <c r="I24" s="83" t="s">
        <v>134</v>
      </c>
    </row>
    <row r="25" ht="24" hidden="1" customHeight="1" spans="1:9">
      <c r="A25" s="66">
        <v>2010206</v>
      </c>
      <c r="B25" s="67" t="s">
        <v>151</v>
      </c>
      <c r="C25" s="68"/>
      <c r="D25" s="68"/>
      <c r="E25" s="69" t="str">
        <f t="shared" si="1"/>
        <v/>
      </c>
      <c r="F25" s="70"/>
      <c r="G25" s="27" t="str">
        <f t="shared" si="2"/>
        <v/>
      </c>
      <c r="H25" s="32">
        <f t="shared" si="3"/>
        <v>0</v>
      </c>
      <c r="I25" s="78" t="s">
        <v>134</v>
      </c>
    </row>
    <row r="26" s="47" customFormat="1" ht="24" hidden="1" customHeight="1" spans="1:8">
      <c r="A26" s="66">
        <v>2010250</v>
      </c>
      <c r="B26" s="67" t="s">
        <v>146</v>
      </c>
      <c r="C26" s="71">
        <v>0</v>
      </c>
      <c r="D26" s="72"/>
      <c r="E26" s="73" t="str">
        <f t="shared" si="1"/>
        <v/>
      </c>
      <c r="F26" s="74">
        <v>0</v>
      </c>
      <c r="G26" s="75" t="str">
        <f t="shared" si="2"/>
        <v/>
      </c>
      <c r="H26" s="76">
        <f t="shared" si="3"/>
        <v>0</v>
      </c>
    </row>
    <row r="27" s="47" customFormat="1" ht="24" hidden="1" customHeight="1" spans="1:9">
      <c r="A27" s="66">
        <v>2010299</v>
      </c>
      <c r="B27" s="67" t="s">
        <v>152</v>
      </c>
      <c r="C27" s="68"/>
      <c r="D27" s="68"/>
      <c r="E27" s="69" t="str">
        <f t="shared" si="1"/>
        <v/>
      </c>
      <c r="F27" s="70"/>
      <c r="G27" s="27" t="str">
        <f t="shared" si="2"/>
        <v/>
      </c>
      <c r="H27" s="32">
        <f t="shared" si="3"/>
        <v>0</v>
      </c>
      <c r="I27" s="83" t="s">
        <v>134</v>
      </c>
    </row>
    <row r="28" s="48" customFormat="1" ht="24" customHeight="1" spans="1:9">
      <c r="A28" s="65">
        <v>20103</v>
      </c>
      <c r="B28" s="65" t="s">
        <v>153</v>
      </c>
      <c r="C28" s="63">
        <f>SUM(C29:C39)</f>
        <v>1773</v>
      </c>
      <c r="D28" s="63">
        <f>SUM(D29:D39)</f>
        <v>1319</v>
      </c>
      <c r="E28" s="64">
        <f t="shared" si="1"/>
        <v>74.3936830231247</v>
      </c>
      <c r="F28" s="63">
        <f>SUM(F29:F39)</f>
        <v>1078</v>
      </c>
      <c r="G28" s="19">
        <f t="shared" si="2"/>
        <v>22.3562152133581</v>
      </c>
      <c r="H28" s="20">
        <f t="shared" si="3"/>
        <v>241</v>
      </c>
      <c r="I28" s="83" t="s">
        <v>134</v>
      </c>
    </row>
    <row r="29" s="47" customFormat="1" ht="24" customHeight="1" spans="1:9">
      <c r="A29" s="66">
        <v>2010301</v>
      </c>
      <c r="B29" s="67" t="s">
        <v>137</v>
      </c>
      <c r="C29" s="68">
        <v>1567</v>
      </c>
      <c r="D29" s="68">
        <v>1195</v>
      </c>
      <c r="E29" s="69">
        <f t="shared" si="1"/>
        <v>76.260370134014</v>
      </c>
      <c r="F29" s="70">
        <v>931</v>
      </c>
      <c r="G29" s="27">
        <f t="shared" si="2"/>
        <v>28.3566058002148</v>
      </c>
      <c r="H29" s="32">
        <f t="shared" si="3"/>
        <v>264</v>
      </c>
      <c r="I29" s="83" t="s">
        <v>134</v>
      </c>
    </row>
    <row r="30" s="47" customFormat="1" ht="24" customHeight="1" spans="1:9">
      <c r="A30" s="66">
        <v>2010302</v>
      </c>
      <c r="B30" s="67" t="s">
        <v>138</v>
      </c>
      <c r="C30" s="68">
        <v>78</v>
      </c>
      <c r="D30" s="68">
        <v>38</v>
      </c>
      <c r="E30" s="69">
        <f t="shared" si="1"/>
        <v>48.7179487179487</v>
      </c>
      <c r="F30" s="70">
        <v>119</v>
      </c>
      <c r="G30" s="27">
        <f t="shared" si="2"/>
        <v>-68.0672268907563</v>
      </c>
      <c r="H30" s="32">
        <f t="shared" si="3"/>
        <v>-81</v>
      </c>
      <c r="I30" s="83" t="s">
        <v>134</v>
      </c>
    </row>
    <row r="31" s="47" customFormat="1" ht="24" customHeight="1" spans="1:9">
      <c r="A31" s="66">
        <v>2010303</v>
      </c>
      <c r="B31" s="67" t="s">
        <v>139</v>
      </c>
      <c r="C31" s="68">
        <v>122</v>
      </c>
      <c r="D31" s="68">
        <v>62</v>
      </c>
      <c r="E31" s="69">
        <f t="shared" si="1"/>
        <v>50.8196721311475</v>
      </c>
      <c r="F31" s="70">
        <v>0</v>
      </c>
      <c r="G31" s="27" t="str">
        <f t="shared" si="2"/>
        <v/>
      </c>
      <c r="H31" s="32">
        <f t="shared" si="3"/>
        <v>62</v>
      </c>
      <c r="I31" s="83" t="s">
        <v>134</v>
      </c>
    </row>
    <row r="32" s="47" customFormat="1" hidden="1" spans="1:9">
      <c r="A32" s="66">
        <v>2010304</v>
      </c>
      <c r="B32" s="67" t="s">
        <v>154</v>
      </c>
      <c r="C32" s="68"/>
      <c r="D32" s="68"/>
      <c r="E32" s="69" t="str">
        <f t="shared" si="1"/>
        <v/>
      </c>
      <c r="F32" s="70"/>
      <c r="G32" s="31">
        <v>0</v>
      </c>
      <c r="H32" s="32">
        <f t="shared" si="3"/>
        <v>0</v>
      </c>
      <c r="I32" s="83" t="s">
        <v>134</v>
      </c>
    </row>
    <row r="33" s="47" customFormat="1" hidden="1" spans="1:9">
      <c r="A33" s="66">
        <v>2010305</v>
      </c>
      <c r="B33" s="67" t="s">
        <v>155</v>
      </c>
      <c r="C33" s="68"/>
      <c r="D33" s="68"/>
      <c r="E33" s="69" t="str">
        <f t="shared" si="1"/>
        <v/>
      </c>
      <c r="F33" s="70"/>
      <c r="G33" s="27" t="str">
        <f t="shared" si="2"/>
        <v/>
      </c>
      <c r="H33" s="32">
        <f t="shared" si="3"/>
        <v>0</v>
      </c>
      <c r="I33" s="83" t="s">
        <v>134</v>
      </c>
    </row>
    <row r="34" s="47" customFormat="1" hidden="1" spans="1:9">
      <c r="A34" s="66">
        <v>2010306</v>
      </c>
      <c r="B34" s="67" t="s">
        <v>156</v>
      </c>
      <c r="C34" s="68"/>
      <c r="D34" s="68"/>
      <c r="E34" s="69" t="str">
        <f t="shared" si="1"/>
        <v/>
      </c>
      <c r="F34" s="70"/>
      <c r="G34" s="27" t="str">
        <f t="shared" si="2"/>
        <v/>
      </c>
      <c r="H34" s="32">
        <f t="shared" si="3"/>
        <v>0</v>
      </c>
      <c r="I34" s="83" t="s">
        <v>134</v>
      </c>
    </row>
    <row r="35" s="47" customFormat="1" hidden="1" spans="1:9">
      <c r="A35" s="66">
        <v>2010307</v>
      </c>
      <c r="B35" s="67" t="s">
        <v>157</v>
      </c>
      <c r="C35" s="68"/>
      <c r="D35" s="68"/>
      <c r="E35" s="69" t="str">
        <f t="shared" si="1"/>
        <v/>
      </c>
      <c r="F35" s="70"/>
      <c r="G35" s="27" t="str">
        <f t="shared" si="2"/>
        <v/>
      </c>
      <c r="H35" s="32">
        <f t="shared" si="3"/>
        <v>0</v>
      </c>
      <c r="I35" s="83" t="s">
        <v>134</v>
      </c>
    </row>
    <row r="36" hidden="1" spans="1:9">
      <c r="A36" s="66">
        <v>2010308</v>
      </c>
      <c r="B36" s="67" t="s">
        <v>158</v>
      </c>
      <c r="C36" s="68"/>
      <c r="D36" s="68"/>
      <c r="E36" s="69" t="str">
        <f t="shared" si="1"/>
        <v/>
      </c>
      <c r="F36" s="70"/>
      <c r="G36" s="27" t="str">
        <f t="shared" si="2"/>
        <v/>
      </c>
      <c r="H36" s="32">
        <f t="shared" si="3"/>
        <v>0</v>
      </c>
      <c r="I36" s="78" t="s">
        <v>134</v>
      </c>
    </row>
    <row r="37" s="47" customFormat="1" hidden="1" spans="1:8">
      <c r="A37" s="66">
        <v>2010309</v>
      </c>
      <c r="B37" s="67" t="s">
        <v>159</v>
      </c>
      <c r="C37" s="71">
        <v>0</v>
      </c>
      <c r="D37" s="72"/>
      <c r="E37" s="73" t="str">
        <f t="shared" si="1"/>
        <v/>
      </c>
      <c r="F37" s="74">
        <v>0</v>
      </c>
      <c r="G37" s="75" t="str">
        <f t="shared" si="2"/>
        <v/>
      </c>
      <c r="H37" s="76">
        <f t="shared" si="3"/>
        <v>0</v>
      </c>
    </row>
    <row r="38" s="47" customFormat="1" ht="24" customHeight="1" spans="1:9">
      <c r="A38" s="66">
        <v>2010350</v>
      </c>
      <c r="B38" s="67" t="s">
        <v>146</v>
      </c>
      <c r="C38" s="68">
        <v>6</v>
      </c>
      <c r="D38" s="68">
        <v>24</v>
      </c>
      <c r="E38" s="69">
        <f t="shared" si="1"/>
        <v>400</v>
      </c>
      <c r="F38" s="70">
        <v>28</v>
      </c>
      <c r="G38" s="27">
        <f t="shared" si="2"/>
        <v>-14.2857142857143</v>
      </c>
      <c r="H38" s="32">
        <f t="shared" si="3"/>
        <v>-4</v>
      </c>
      <c r="I38" s="83" t="s">
        <v>134</v>
      </c>
    </row>
    <row r="39" s="47" customFormat="1" ht="30.75" hidden="1" customHeight="1" spans="1:9">
      <c r="A39" s="66">
        <v>2010399</v>
      </c>
      <c r="B39" s="67" t="s">
        <v>160</v>
      </c>
      <c r="C39" s="68"/>
      <c r="D39" s="68"/>
      <c r="E39" s="69" t="str">
        <f t="shared" si="1"/>
        <v/>
      </c>
      <c r="F39" s="70"/>
      <c r="G39" s="27" t="str">
        <f t="shared" si="2"/>
        <v/>
      </c>
      <c r="H39" s="32">
        <f t="shared" si="3"/>
        <v>0</v>
      </c>
      <c r="I39" s="83" t="s">
        <v>134</v>
      </c>
    </row>
    <row r="40" s="48" customFormat="1" ht="24" customHeight="1" spans="1:9">
      <c r="A40" s="65">
        <v>20104</v>
      </c>
      <c r="B40" s="65" t="s">
        <v>161</v>
      </c>
      <c r="C40" s="63">
        <f>SUM(C41:C51)</f>
        <v>0</v>
      </c>
      <c r="D40" s="63">
        <f>SUM(D41:D51)</f>
        <v>0</v>
      </c>
      <c r="E40" s="64" t="str">
        <f t="shared" si="1"/>
        <v/>
      </c>
      <c r="F40" s="63">
        <f>SUM(F41:F51)</f>
        <v>0</v>
      </c>
      <c r="G40" s="19" t="str">
        <f t="shared" si="2"/>
        <v/>
      </c>
      <c r="H40" s="20">
        <f t="shared" si="3"/>
        <v>0</v>
      </c>
      <c r="I40" s="83" t="s">
        <v>134</v>
      </c>
    </row>
    <row r="41" s="47" customFormat="1" ht="24" hidden="1" customHeight="1" spans="1:9">
      <c r="A41" s="66">
        <v>2010401</v>
      </c>
      <c r="B41" s="67" t="s">
        <v>137</v>
      </c>
      <c r="C41" s="68"/>
      <c r="D41" s="68"/>
      <c r="E41" s="69" t="str">
        <f t="shared" si="1"/>
        <v/>
      </c>
      <c r="F41" s="70"/>
      <c r="G41" s="27" t="str">
        <f t="shared" si="2"/>
        <v/>
      </c>
      <c r="H41" s="32">
        <f t="shared" si="3"/>
        <v>0</v>
      </c>
      <c r="I41" s="83" t="s">
        <v>134</v>
      </c>
    </row>
    <row r="42" s="47" customFormat="1" ht="24" hidden="1" customHeight="1" spans="1:9">
      <c r="A42" s="66">
        <v>2010402</v>
      </c>
      <c r="B42" s="67" t="s">
        <v>138</v>
      </c>
      <c r="C42" s="68"/>
      <c r="D42" s="68"/>
      <c r="E42" s="69" t="str">
        <f t="shared" si="1"/>
        <v/>
      </c>
      <c r="F42" s="70"/>
      <c r="G42" s="27" t="str">
        <f t="shared" si="2"/>
        <v/>
      </c>
      <c r="H42" s="32">
        <f t="shared" si="3"/>
        <v>0</v>
      </c>
      <c r="I42" s="83" t="s">
        <v>134</v>
      </c>
    </row>
    <row r="43" ht="24" hidden="1" customHeight="1" spans="1:9">
      <c r="A43" s="66">
        <v>2010403</v>
      </c>
      <c r="B43" s="67" t="s">
        <v>139</v>
      </c>
      <c r="C43" s="68"/>
      <c r="D43" s="68"/>
      <c r="E43" s="69" t="str">
        <f t="shared" si="1"/>
        <v/>
      </c>
      <c r="F43" s="70"/>
      <c r="G43" s="27" t="str">
        <f t="shared" si="2"/>
        <v/>
      </c>
      <c r="H43" s="32">
        <f t="shared" si="3"/>
        <v>0</v>
      </c>
      <c r="I43" s="78" t="s">
        <v>134</v>
      </c>
    </row>
    <row r="44" s="47" customFormat="1" ht="24" hidden="1" customHeight="1" spans="1:9">
      <c r="A44" s="66">
        <v>2010404</v>
      </c>
      <c r="B44" s="67" t="s">
        <v>162</v>
      </c>
      <c r="C44" s="68"/>
      <c r="D44" s="68"/>
      <c r="E44" s="69" t="str">
        <f t="shared" si="1"/>
        <v/>
      </c>
      <c r="F44" s="70"/>
      <c r="G44" s="27" t="str">
        <f t="shared" si="2"/>
        <v/>
      </c>
      <c r="H44" s="32">
        <f t="shared" si="3"/>
        <v>0</v>
      </c>
      <c r="I44" s="83" t="s">
        <v>134</v>
      </c>
    </row>
    <row r="45" s="47" customFormat="1" ht="24" hidden="1" customHeight="1" spans="1:8">
      <c r="A45" s="66">
        <v>2010405</v>
      </c>
      <c r="B45" s="67" t="s">
        <v>163</v>
      </c>
      <c r="C45" s="71">
        <v>0</v>
      </c>
      <c r="D45" s="72"/>
      <c r="E45" s="73" t="str">
        <f t="shared" si="1"/>
        <v/>
      </c>
      <c r="F45" s="74">
        <v>0</v>
      </c>
      <c r="G45" s="75" t="str">
        <f t="shared" si="2"/>
        <v/>
      </c>
      <c r="H45" s="76">
        <f t="shared" si="3"/>
        <v>0</v>
      </c>
    </row>
    <row r="46" s="47" customFormat="1" ht="24" hidden="1" customHeight="1" spans="1:9">
      <c r="A46" s="66">
        <v>2010406</v>
      </c>
      <c r="B46" s="67" t="s">
        <v>164</v>
      </c>
      <c r="C46" s="68"/>
      <c r="D46" s="68"/>
      <c r="E46" s="31">
        <v>0</v>
      </c>
      <c r="F46" s="70"/>
      <c r="G46" s="27" t="str">
        <f t="shared" si="2"/>
        <v/>
      </c>
      <c r="H46" s="32">
        <f t="shared" si="3"/>
        <v>0</v>
      </c>
      <c r="I46" s="83" t="s">
        <v>134</v>
      </c>
    </row>
    <row r="47" s="47" customFormat="1" ht="24" hidden="1" customHeight="1" spans="1:8">
      <c r="A47" s="66">
        <v>2010407</v>
      </c>
      <c r="B47" s="67" t="s">
        <v>165</v>
      </c>
      <c r="C47" s="71">
        <v>0</v>
      </c>
      <c r="D47" s="72"/>
      <c r="E47" s="73" t="str">
        <f t="shared" si="1"/>
        <v/>
      </c>
      <c r="F47" s="74">
        <v>0</v>
      </c>
      <c r="G47" s="75" t="str">
        <f t="shared" si="2"/>
        <v/>
      </c>
      <c r="H47" s="76">
        <f t="shared" si="3"/>
        <v>0</v>
      </c>
    </row>
    <row r="48" s="47" customFormat="1" ht="24" hidden="1" customHeight="1" spans="1:9">
      <c r="A48" s="66">
        <v>2010408</v>
      </c>
      <c r="B48" s="67" t="s">
        <v>166</v>
      </c>
      <c r="C48" s="68"/>
      <c r="D48" s="68"/>
      <c r="E48" s="69" t="str">
        <f t="shared" si="1"/>
        <v/>
      </c>
      <c r="F48" s="70"/>
      <c r="G48" s="27" t="str">
        <f t="shared" si="2"/>
        <v/>
      </c>
      <c r="H48" s="32">
        <f t="shared" si="3"/>
        <v>0</v>
      </c>
      <c r="I48" s="83" t="s">
        <v>134</v>
      </c>
    </row>
    <row r="49" s="47" customFormat="1" ht="24" hidden="1" customHeight="1" spans="1:8">
      <c r="A49" s="66">
        <v>2010409</v>
      </c>
      <c r="B49" s="67" t="s">
        <v>167</v>
      </c>
      <c r="C49" s="71">
        <v>0</v>
      </c>
      <c r="D49" s="72"/>
      <c r="E49" s="73" t="str">
        <f t="shared" si="1"/>
        <v/>
      </c>
      <c r="F49" s="74">
        <v>0</v>
      </c>
      <c r="G49" s="75" t="str">
        <f t="shared" si="2"/>
        <v/>
      </c>
      <c r="H49" s="76">
        <f t="shared" si="3"/>
        <v>0</v>
      </c>
    </row>
    <row r="50" s="47" customFormat="1" ht="24" hidden="1" customHeight="1" spans="1:9">
      <c r="A50" s="66">
        <v>2010450</v>
      </c>
      <c r="B50" s="67" t="s">
        <v>146</v>
      </c>
      <c r="C50" s="68"/>
      <c r="D50" s="68"/>
      <c r="E50" s="69" t="str">
        <f t="shared" si="1"/>
        <v/>
      </c>
      <c r="F50" s="70"/>
      <c r="G50" s="27" t="str">
        <f t="shared" si="2"/>
        <v/>
      </c>
      <c r="H50" s="32">
        <f t="shared" si="3"/>
        <v>0</v>
      </c>
      <c r="I50" s="83" t="s">
        <v>134</v>
      </c>
    </row>
    <row r="51" s="47" customFormat="1" ht="24" hidden="1" customHeight="1" spans="1:9">
      <c r="A51" s="66">
        <v>2010499</v>
      </c>
      <c r="B51" s="67" t="s">
        <v>168</v>
      </c>
      <c r="C51" s="68"/>
      <c r="D51" s="68"/>
      <c r="E51" s="31">
        <v>0</v>
      </c>
      <c r="F51" s="70"/>
      <c r="G51" s="27" t="str">
        <f t="shared" si="2"/>
        <v/>
      </c>
      <c r="H51" s="32">
        <f t="shared" si="3"/>
        <v>0</v>
      </c>
      <c r="I51" s="83" t="s">
        <v>134</v>
      </c>
    </row>
    <row r="52" s="1" customFormat="1" ht="24" customHeight="1" spans="1:9">
      <c r="A52" s="65">
        <v>20105</v>
      </c>
      <c r="B52" s="65" t="s">
        <v>169</v>
      </c>
      <c r="C52" s="63">
        <f>SUM(C53:C62)</f>
        <v>0</v>
      </c>
      <c r="D52" s="63">
        <f>SUM(D53:D62)</f>
        <v>1</v>
      </c>
      <c r="E52" s="64" t="str">
        <f t="shared" si="1"/>
        <v/>
      </c>
      <c r="F52" s="63">
        <f>SUM(F53:F62)</f>
        <v>7</v>
      </c>
      <c r="G52" s="19">
        <f t="shared" si="2"/>
        <v>-85.7142857142857</v>
      </c>
      <c r="H52" s="20">
        <f t="shared" si="3"/>
        <v>-6</v>
      </c>
      <c r="I52" s="78" t="s">
        <v>134</v>
      </c>
    </row>
    <row r="53" s="47" customFormat="1" ht="24" hidden="1" customHeight="1" spans="1:9">
      <c r="A53" s="66">
        <v>2010501</v>
      </c>
      <c r="B53" s="67" t="s">
        <v>137</v>
      </c>
      <c r="C53" s="68"/>
      <c r="D53" s="68"/>
      <c r="E53" s="69" t="str">
        <f t="shared" si="1"/>
        <v/>
      </c>
      <c r="F53" s="70"/>
      <c r="G53" s="27" t="str">
        <f t="shared" si="2"/>
        <v/>
      </c>
      <c r="H53" s="32">
        <f t="shared" si="3"/>
        <v>0</v>
      </c>
      <c r="I53" s="83" t="s">
        <v>134</v>
      </c>
    </row>
    <row r="54" s="47" customFormat="1" ht="24" hidden="1" customHeight="1" spans="1:9">
      <c r="A54" s="66">
        <v>2010502</v>
      </c>
      <c r="B54" s="67" t="s">
        <v>138</v>
      </c>
      <c r="C54" s="68"/>
      <c r="D54" s="68"/>
      <c r="E54" s="69" t="str">
        <f t="shared" si="1"/>
        <v/>
      </c>
      <c r="F54" s="70"/>
      <c r="G54" s="27" t="str">
        <f t="shared" si="2"/>
        <v/>
      </c>
      <c r="H54" s="32">
        <f t="shared" si="3"/>
        <v>0</v>
      </c>
      <c r="I54" s="83" t="s">
        <v>134</v>
      </c>
    </row>
    <row r="55" s="47" customFormat="1" ht="24" hidden="1" customHeight="1" spans="1:9">
      <c r="A55" s="66">
        <v>2010503</v>
      </c>
      <c r="B55" s="67" t="s">
        <v>139</v>
      </c>
      <c r="C55" s="68"/>
      <c r="D55" s="68"/>
      <c r="E55" s="69" t="str">
        <f t="shared" si="1"/>
        <v/>
      </c>
      <c r="F55" s="70"/>
      <c r="G55" s="27" t="str">
        <f t="shared" si="2"/>
        <v/>
      </c>
      <c r="H55" s="32">
        <f t="shared" si="3"/>
        <v>0</v>
      </c>
      <c r="I55" s="83" t="s">
        <v>134</v>
      </c>
    </row>
    <row r="56" s="47" customFormat="1" ht="24" hidden="1" customHeight="1" spans="1:8">
      <c r="A56" s="66">
        <v>2010504</v>
      </c>
      <c r="B56" s="67" t="s">
        <v>170</v>
      </c>
      <c r="C56" s="71">
        <v>0</v>
      </c>
      <c r="D56" s="72">
        <v>0</v>
      </c>
      <c r="E56" s="73" t="str">
        <f t="shared" si="1"/>
        <v/>
      </c>
      <c r="F56" s="74">
        <v>0</v>
      </c>
      <c r="G56" s="75" t="str">
        <f t="shared" si="2"/>
        <v/>
      </c>
      <c r="H56" s="76">
        <f t="shared" si="3"/>
        <v>0</v>
      </c>
    </row>
    <row r="57" s="47" customFormat="1" ht="24" customHeight="1" spans="1:9">
      <c r="A57" s="66">
        <v>2010505</v>
      </c>
      <c r="B57" s="67" t="s">
        <v>171</v>
      </c>
      <c r="C57" s="68">
        <v>0</v>
      </c>
      <c r="D57" s="68">
        <v>0</v>
      </c>
      <c r="E57" s="69" t="str">
        <f t="shared" si="1"/>
        <v/>
      </c>
      <c r="F57" s="70">
        <v>7</v>
      </c>
      <c r="G57" s="27">
        <f t="shared" si="2"/>
        <v>-100</v>
      </c>
      <c r="H57" s="32">
        <f t="shared" si="3"/>
        <v>-7</v>
      </c>
      <c r="I57" s="83" t="s">
        <v>134</v>
      </c>
    </row>
    <row r="58" s="47" customFormat="1" ht="24" hidden="1" customHeight="1" spans="1:9">
      <c r="A58" s="66">
        <v>2010506</v>
      </c>
      <c r="B58" s="67" t="s">
        <v>172</v>
      </c>
      <c r="C58" s="68"/>
      <c r="D58" s="68"/>
      <c r="E58" s="69" t="str">
        <f t="shared" si="1"/>
        <v/>
      </c>
      <c r="F58" s="70"/>
      <c r="G58" s="27" t="str">
        <f t="shared" si="2"/>
        <v/>
      </c>
      <c r="H58" s="32">
        <f t="shared" si="3"/>
        <v>0</v>
      </c>
      <c r="I58" s="83" t="s">
        <v>134</v>
      </c>
    </row>
    <row r="59" s="47" customFormat="1" ht="24" customHeight="1" spans="1:9">
      <c r="A59" s="66">
        <v>2010507</v>
      </c>
      <c r="B59" s="67" t="s">
        <v>173</v>
      </c>
      <c r="C59" s="68">
        <v>0</v>
      </c>
      <c r="D59" s="68">
        <v>1</v>
      </c>
      <c r="E59" s="69" t="str">
        <f t="shared" si="1"/>
        <v/>
      </c>
      <c r="F59" s="70">
        <v>0</v>
      </c>
      <c r="G59" s="27" t="str">
        <f t="shared" si="2"/>
        <v/>
      </c>
      <c r="H59" s="32">
        <f t="shared" si="3"/>
        <v>1</v>
      </c>
      <c r="I59" s="83" t="s">
        <v>134</v>
      </c>
    </row>
    <row r="60" s="47" customFormat="1" hidden="1" spans="1:8">
      <c r="A60" s="66">
        <v>2010508</v>
      </c>
      <c r="B60" s="67" t="s">
        <v>174</v>
      </c>
      <c r="C60" s="71">
        <v>0</v>
      </c>
      <c r="D60" s="72">
        <v>0</v>
      </c>
      <c r="E60" s="73" t="str">
        <f t="shared" si="1"/>
        <v/>
      </c>
      <c r="F60" s="74">
        <v>0</v>
      </c>
      <c r="G60" s="75" t="str">
        <f t="shared" si="2"/>
        <v/>
      </c>
      <c r="H60" s="76">
        <f t="shared" si="3"/>
        <v>0</v>
      </c>
    </row>
    <row r="61" s="47" customFormat="1" hidden="1" spans="1:8">
      <c r="A61" s="66">
        <v>2010550</v>
      </c>
      <c r="B61" s="67" t="s">
        <v>146</v>
      </c>
      <c r="C61" s="71">
        <v>0</v>
      </c>
      <c r="D61" s="72">
        <v>0</v>
      </c>
      <c r="E61" s="73" t="str">
        <f t="shared" si="1"/>
        <v/>
      </c>
      <c r="F61" s="74">
        <v>0</v>
      </c>
      <c r="G61" s="75" t="str">
        <f t="shared" si="2"/>
        <v/>
      </c>
      <c r="H61" s="76">
        <f t="shared" si="3"/>
        <v>0</v>
      </c>
    </row>
    <row r="62" hidden="1" spans="1:9">
      <c r="A62" s="66">
        <v>2010599</v>
      </c>
      <c r="B62" s="67" t="s">
        <v>175</v>
      </c>
      <c r="C62" s="68"/>
      <c r="D62" s="68"/>
      <c r="E62" s="69" t="str">
        <f t="shared" si="1"/>
        <v/>
      </c>
      <c r="F62" s="70"/>
      <c r="G62" s="27" t="str">
        <f t="shared" si="2"/>
        <v/>
      </c>
      <c r="H62" s="32">
        <f t="shared" si="3"/>
        <v>0</v>
      </c>
      <c r="I62" s="78" t="s">
        <v>134</v>
      </c>
    </row>
    <row r="63" s="48" customFormat="1" ht="24" customHeight="1" spans="1:9">
      <c r="A63" s="65">
        <v>20106</v>
      </c>
      <c r="B63" s="65" t="s">
        <v>176</v>
      </c>
      <c r="C63" s="63">
        <f>SUM(C64:C73)</f>
        <v>68</v>
      </c>
      <c r="D63" s="63">
        <f>SUM(D64:D73)</f>
        <v>61</v>
      </c>
      <c r="E63" s="64">
        <f t="shared" si="1"/>
        <v>89.7058823529412</v>
      </c>
      <c r="F63" s="63">
        <f>SUM(F64:F73)</f>
        <v>132</v>
      </c>
      <c r="G63" s="19">
        <f t="shared" si="2"/>
        <v>-53.7878787878788</v>
      </c>
      <c r="H63" s="20">
        <f t="shared" si="3"/>
        <v>-71</v>
      </c>
      <c r="I63" s="83" t="s">
        <v>134</v>
      </c>
    </row>
    <row r="64" s="47" customFormat="1" ht="24" customHeight="1" spans="1:9">
      <c r="A64" s="66">
        <v>2010601</v>
      </c>
      <c r="B64" s="67" t="s">
        <v>137</v>
      </c>
      <c r="C64" s="68">
        <v>32</v>
      </c>
      <c r="D64" s="68">
        <v>21</v>
      </c>
      <c r="E64" s="69">
        <f t="shared" si="1"/>
        <v>65.625</v>
      </c>
      <c r="F64" s="70">
        <v>31</v>
      </c>
      <c r="G64" s="27">
        <f t="shared" si="2"/>
        <v>-32.258064516129</v>
      </c>
      <c r="H64" s="32">
        <f t="shared" si="3"/>
        <v>-10</v>
      </c>
      <c r="I64" s="83" t="s">
        <v>134</v>
      </c>
    </row>
    <row r="65" s="47" customFormat="1" ht="24" customHeight="1" spans="1:9">
      <c r="A65" s="66">
        <v>2010602</v>
      </c>
      <c r="B65" s="67" t="s">
        <v>138</v>
      </c>
      <c r="C65" s="68">
        <v>0</v>
      </c>
      <c r="D65" s="68">
        <v>0</v>
      </c>
      <c r="E65" s="69" t="str">
        <f t="shared" si="1"/>
        <v/>
      </c>
      <c r="F65" s="70">
        <v>1</v>
      </c>
      <c r="G65" s="27">
        <f t="shared" si="2"/>
        <v>-100</v>
      </c>
      <c r="H65" s="32">
        <f t="shared" si="3"/>
        <v>-1</v>
      </c>
      <c r="I65" s="83" t="s">
        <v>134</v>
      </c>
    </row>
    <row r="66" ht="24" customHeight="1" spans="1:9">
      <c r="A66" s="66">
        <v>2010603</v>
      </c>
      <c r="B66" s="67" t="s">
        <v>139</v>
      </c>
      <c r="C66" s="68">
        <v>36</v>
      </c>
      <c r="D66" s="68">
        <v>35</v>
      </c>
      <c r="E66" s="69">
        <f t="shared" si="1"/>
        <v>97.2222222222222</v>
      </c>
      <c r="F66" s="70">
        <v>84</v>
      </c>
      <c r="G66" s="27">
        <f t="shared" si="2"/>
        <v>-58.3333333333333</v>
      </c>
      <c r="H66" s="32">
        <f t="shared" si="3"/>
        <v>-49</v>
      </c>
      <c r="I66" s="78" t="s">
        <v>134</v>
      </c>
    </row>
    <row r="67" s="47" customFormat="1" ht="24" hidden="1" customHeight="1" spans="1:8">
      <c r="A67" s="66">
        <v>2010604</v>
      </c>
      <c r="B67" s="67" t="s">
        <v>177</v>
      </c>
      <c r="C67" s="71">
        <v>0</v>
      </c>
      <c r="D67" s="72"/>
      <c r="E67" s="73" t="str">
        <f t="shared" si="1"/>
        <v/>
      </c>
      <c r="F67" s="74">
        <v>0</v>
      </c>
      <c r="G67" s="75" t="str">
        <f t="shared" si="2"/>
        <v/>
      </c>
      <c r="H67" s="76">
        <f t="shared" si="3"/>
        <v>0</v>
      </c>
    </row>
    <row r="68" s="47" customFormat="1" ht="24" hidden="1" customHeight="1" spans="1:9">
      <c r="A68" s="66">
        <v>2010605</v>
      </c>
      <c r="B68" s="67" t="s">
        <v>178</v>
      </c>
      <c r="C68" s="68"/>
      <c r="D68" s="68"/>
      <c r="E68" s="69" t="str">
        <f t="shared" si="1"/>
        <v/>
      </c>
      <c r="F68" s="70"/>
      <c r="G68" s="27" t="str">
        <f t="shared" si="2"/>
        <v/>
      </c>
      <c r="H68" s="32">
        <f t="shared" si="3"/>
        <v>0</v>
      </c>
      <c r="I68" s="83" t="s">
        <v>134</v>
      </c>
    </row>
    <row r="69" s="47" customFormat="1" ht="24" hidden="1" customHeight="1" spans="1:9">
      <c r="A69" s="66">
        <v>2010606</v>
      </c>
      <c r="B69" s="67" t="s">
        <v>179</v>
      </c>
      <c r="C69" s="68"/>
      <c r="D69" s="68"/>
      <c r="E69" s="69" t="str">
        <f t="shared" si="1"/>
        <v/>
      </c>
      <c r="F69" s="70"/>
      <c r="G69" s="27" t="str">
        <f t="shared" si="2"/>
        <v/>
      </c>
      <c r="H69" s="32">
        <f t="shared" si="3"/>
        <v>0</v>
      </c>
      <c r="I69" s="83" t="s">
        <v>134</v>
      </c>
    </row>
    <row r="70" s="47" customFormat="1" ht="24" hidden="1" customHeight="1" spans="1:9">
      <c r="A70" s="66">
        <v>2010607</v>
      </c>
      <c r="B70" s="67" t="s">
        <v>180</v>
      </c>
      <c r="C70" s="68"/>
      <c r="D70" s="68"/>
      <c r="E70" s="69" t="str">
        <f t="shared" ref="E70:E133" si="4">IFERROR(D70/C70*100,"")</f>
        <v/>
      </c>
      <c r="F70" s="70"/>
      <c r="G70" s="27" t="str">
        <f t="shared" ref="G70:G133" si="5">IFERROR(H70/F70*100,"")</f>
        <v/>
      </c>
      <c r="H70" s="32">
        <f t="shared" ref="H70:H133" si="6">D70-F70</f>
        <v>0</v>
      </c>
      <c r="I70" s="83" t="s">
        <v>134</v>
      </c>
    </row>
    <row r="71" s="47" customFormat="1" ht="24" hidden="1" customHeight="1" spans="1:9">
      <c r="A71" s="66">
        <v>2010608</v>
      </c>
      <c r="B71" s="67" t="s">
        <v>181</v>
      </c>
      <c r="C71" s="68"/>
      <c r="D71" s="68"/>
      <c r="E71" s="69" t="str">
        <f t="shared" si="4"/>
        <v/>
      </c>
      <c r="F71" s="70"/>
      <c r="G71" s="27" t="str">
        <f t="shared" si="5"/>
        <v/>
      </c>
      <c r="H71" s="32">
        <f t="shared" si="6"/>
        <v>0</v>
      </c>
      <c r="I71" s="83" t="s">
        <v>134</v>
      </c>
    </row>
    <row r="72" ht="24" hidden="1" customHeight="1" spans="1:9">
      <c r="A72" s="66">
        <v>2010650</v>
      </c>
      <c r="B72" s="67" t="s">
        <v>146</v>
      </c>
      <c r="C72" s="68"/>
      <c r="D72" s="68"/>
      <c r="E72" s="69" t="str">
        <f t="shared" si="4"/>
        <v/>
      </c>
      <c r="F72" s="70"/>
      <c r="G72" s="27" t="str">
        <f t="shared" si="5"/>
        <v/>
      </c>
      <c r="H72" s="32">
        <f t="shared" si="6"/>
        <v>0</v>
      </c>
      <c r="I72" s="78" t="s">
        <v>134</v>
      </c>
    </row>
    <row r="73" s="47" customFormat="1" ht="24" customHeight="1" spans="1:9">
      <c r="A73" s="66">
        <v>2010699</v>
      </c>
      <c r="B73" s="67" t="s">
        <v>182</v>
      </c>
      <c r="C73" s="68">
        <v>0</v>
      </c>
      <c r="D73" s="68">
        <v>5</v>
      </c>
      <c r="E73" s="69" t="str">
        <f t="shared" si="4"/>
        <v/>
      </c>
      <c r="F73" s="70">
        <v>16</v>
      </c>
      <c r="G73" s="27">
        <f t="shared" si="5"/>
        <v>-68.75</v>
      </c>
      <c r="H73" s="32">
        <f t="shared" si="6"/>
        <v>-11</v>
      </c>
      <c r="I73" s="83" t="s">
        <v>134</v>
      </c>
    </row>
    <row r="74" s="1" customFormat="1" ht="24" customHeight="1" spans="1:9">
      <c r="A74" s="65">
        <v>20107</v>
      </c>
      <c r="B74" s="65" t="s">
        <v>183</v>
      </c>
      <c r="C74" s="63">
        <f>C80+C85</f>
        <v>0</v>
      </c>
      <c r="D74" s="63">
        <f>D80+D85</f>
        <v>0</v>
      </c>
      <c r="E74" s="64" t="str">
        <f t="shared" si="4"/>
        <v/>
      </c>
      <c r="F74" s="63">
        <f>F80+F85</f>
        <v>0</v>
      </c>
      <c r="G74" s="19" t="str">
        <f t="shared" si="5"/>
        <v/>
      </c>
      <c r="H74" s="20">
        <f t="shared" si="6"/>
        <v>0</v>
      </c>
      <c r="I74" s="78" t="s">
        <v>134</v>
      </c>
    </row>
    <row r="75" s="47" customFormat="1" ht="24" hidden="1" customHeight="1" spans="1:8">
      <c r="A75" s="66">
        <v>2010701</v>
      </c>
      <c r="B75" s="67" t="s">
        <v>137</v>
      </c>
      <c r="C75" s="71">
        <v>0</v>
      </c>
      <c r="D75" s="72"/>
      <c r="E75" s="84" t="str">
        <f t="shared" si="4"/>
        <v/>
      </c>
      <c r="F75" s="85">
        <v>0</v>
      </c>
      <c r="G75" s="75" t="str">
        <f t="shared" si="5"/>
        <v/>
      </c>
      <c r="H75" s="76">
        <f t="shared" si="6"/>
        <v>0</v>
      </c>
    </row>
    <row r="76" s="47" customFormat="1" ht="24" hidden="1" customHeight="1" spans="1:8">
      <c r="A76" s="66">
        <v>2010702</v>
      </c>
      <c r="B76" s="67" t="s">
        <v>138</v>
      </c>
      <c r="C76" s="71">
        <v>0</v>
      </c>
      <c r="D76" s="72"/>
      <c r="E76" s="84" t="str">
        <f t="shared" si="4"/>
        <v/>
      </c>
      <c r="F76" s="85">
        <v>0</v>
      </c>
      <c r="G76" s="75" t="str">
        <f t="shared" si="5"/>
        <v/>
      </c>
      <c r="H76" s="76">
        <f t="shared" si="6"/>
        <v>0</v>
      </c>
    </row>
    <row r="77" s="47" customFormat="1" ht="24" hidden="1" customHeight="1" spans="1:8">
      <c r="A77" s="66">
        <v>2010703</v>
      </c>
      <c r="B77" s="67" t="s">
        <v>139</v>
      </c>
      <c r="C77" s="71">
        <v>0</v>
      </c>
      <c r="D77" s="72"/>
      <c r="E77" s="84" t="str">
        <f t="shared" si="4"/>
        <v/>
      </c>
      <c r="F77" s="85">
        <v>0</v>
      </c>
      <c r="G77" s="75" t="str">
        <f t="shared" si="5"/>
        <v/>
      </c>
      <c r="H77" s="76">
        <f t="shared" si="6"/>
        <v>0</v>
      </c>
    </row>
    <row r="78" s="47" customFormat="1" ht="24" hidden="1" customHeight="1" spans="1:8">
      <c r="A78" s="66">
        <v>2010704</v>
      </c>
      <c r="B78" s="67" t="s">
        <v>184</v>
      </c>
      <c r="C78" s="71">
        <v>0</v>
      </c>
      <c r="D78" s="72"/>
      <c r="E78" s="84" t="str">
        <f t="shared" si="4"/>
        <v/>
      </c>
      <c r="F78" s="85">
        <v>0</v>
      </c>
      <c r="G78" s="75" t="str">
        <f t="shared" si="5"/>
        <v/>
      </c>
      <c r="H78" s="76">
        <f t="shared" si="6"/>
        <v>0</v>
      </c>
    </row>
    <row r="79" s="47" customFormat="1" ht="24" hidden="1" customHeight="1" spans="1:8">
      <c r="A79" s="66">
        <v>2010705</v>
      </c>
      <c r="B79" s="67" t="s">
        <v>185</v>
      </c>
      <c r="C79" s="71">
        <v>0</v>
      </c>
      <c r="D79" s="72"/>
      <c r="E79" s="84" t="str">
        <f t="shared" si="4"/>
        <v/>
      </c>
      <c r="F79" s="85">
        <v>0</v>
      </c>
      <c r="G79" s="75" t="str">
        <f t="shared" si="5"/>
        <v/>
      </c>
      <c r="H79" s="76">
        <f t="shared" si="6"/>
        <v>0</v>
      </c>
    </row>
    <row r="80" ht="23.25" hidden="1" customHeight="1" spans="1:9">
      <c r="A80" s="66">
        <v>2010706</v>
      </c>
      <c r="B80" s="67" t="s">
        <v>186</v>
      </c>
      <c r="C80" s="68"/>
      <c r="D80" s="68"/>
      <c r="E80" s="69" t="str">
        <f t="shared" si="4"/>
        <v/>
      </c>
      <c r="F80" s="70"/>
      <c r="G80" s="27" t="str">
        <f t="shared" si="5"/>
        <v/>
      </c>
      <c r="H80" s="32">
        <f t="shared" si="6"/>
        <v>0</v>
      </c>
      <c r="I80" s="78" t="s">
        <v>134</v>
      </c>
    </row>
    <row r="81" s="47" customFormat="1" ht="24" hidden="1" customHeight="1" spans="1:8">
      <c r="A81" s="66">
        <v>2010707</v>
      </c>
      <c r="B81" s="67" t="s">
        <v>187</v>
      </c>
      <c r="C81" s="71">
        <v>0</v>
      </c>
      <c r="D81" s="72"/>
      <c r="E81" s="73" t="str">
        <f t="shared" si="4"/>
        <v/>
      </c>
      <c r="F81" s="74">
        <v>0</v>
      </c>
      <c r="G81" s="75" t="str">
        <f t="shared" si="5"/>
        <v/>
      </c>
      <c r="H81" s="76">
        <f t="shared" si="6"/>
        <v>0</v>
      </c>
    </row>
    <row r="82" s="47" customFormat="1" ht="24" hidden="1" customHeight="1" spans="1:8">
      <c r="A82" s="66">
        <v>2010708</v>
      </c>
      <c r="B82" s="67" t="s">
        <v>188</v>
      </c>
      <c r="C82" s="71">
        <v>0</v>
      </c>
      <c r="D82" s="72"/>
      <c r="E82" s="73" t="str">
        <f t="shared" si="4"/>
        <v/>
      </c>
      <c r="F82" s="74">
        <v>0</v>
      </c>
      <c r="G82" s="75" t="str">
        <f t="shared" si="5"/>
        <v/>
      </c>
      <c r="H82" s="76">
        <f t="shared" si="6"/>
        <v>0</v>
      </c>
    </row>
    <row r="83" s="47" customFormat="1" ht="24" hidden="1" customHeight="1" spans="1:8">
      <c r="A83" s="66">
        <v>2010709</v>
      </c>
      <c r="B83" s="67" t="s">
        <v>180</v>
      </c>
      <c r="C83" s="71">
        <v>0</v>
      </c>
      <c r="D83" s="72"/>
      <c r="E83" s="73" t="str">
        <f t="shared" si="4"/>
        <v/>
      </c>
      <c r="F83" s="74">
        <v>0</v>
      </c>
      <c r="G83" s="75" t="str">
        <f t="shared" si="5"/>
        <v/>
      </c>
      <c r="H83" s="76">
        <f t="shared" si="6"/>
        <v>0</v>
      </c>
    </row>
    <row r="84" s="47" customFormat="1" ht="24" hidden="1" customHeight="1" spans="1:8">
      <c r="A84" s="66">
        <v>2010750</v>
      </c>
      <c r="B84" s="67" t="s">
        <v>146</v>
      </c>
      <c r="C84" s="71">
        <v>0</v>
      </c>
      <c r="D84" s="72"/>
      <c r="E84" s="73" t="str">
        <f t="shared" si="4"/>
        <v/>
      </c>
      <c r="F84" s="74">
        <v>0</v>
      </c>
      <c r="G84" s="75" t="str">
        <f t="shared" si="5"/>
        <v/>
      </c>
      <c r="H84" s="76">
        <f t="shared" si="6"/>
        <v>0</v>
      </c>
    </row>
    <row r="85" s="47" customFormat="1" ht="24" hidden="1" customHeight="1" spans="1:9">
      <c r="A85" s="66">
        <v>2010799</v>
      </c>
      <c r="B85" s="67" t="s">
        <v>189</v>
      </c>
      <c r="C85" s="68"/>
      <c r="D85" s="68"/>
      <c r="E85" s="69" t="str">
        <f t="shared" si="4"/>
        <v/>
      </c>
      <c r="F85" s="70"/>
      <c r="G85" s="27" t="str">
        <f t="shared" si="5"/>
        <v/>
      </c>
      <c r="H85" s="32">
        <f t="shared" si="6"/>
        <v>0</v>
      </c>
      <c r="I85" s="83" t="s">
        <v>134</v>
      </c>
    </row>
    <row r="86" s="48" customFormat="1" ht="24" customHeight="1" spans="1:9">
      <c r="A86" s="65">
        <v>20108</v>
      </c>
      <c r="B86" s="65" t="s">
        <v>190</v>
      </c>
      <c r="C86" s="63">
        <f>SUM(C87:C94)</f>
        <v>0</v>
      </c>
      <c r="D86" s="63">
        <f>SUM(D87:D94)</f>
        <v>0</v>
      </c>
      <c r="E86" s="64" t="str">
        <f t="shared" si="4"/>
        <v/>
      </c>
      <c r="F86" s="63">
        <f>SUM(F87:F94)</f>
        <v>0</v>
      </c>
      <c r="G86" s="19" t="str">
        <f t="shared" si="5"/>
        <v/>
      </c>
      <c r="H86" s="20">
        <f t="shared" si="6"/>
        <v>0</v>
      </c>
      <c r="I86" s="83" t="s">
        <v>134</v>
      </c>
    </row>
    <row r="87" ht="24" hidden="1" customHeight="1" spans="1:9">
      <c r="A87" s="66">
        <v>2010801</v>
      </c>
      <c r="B87" s="67" t="s">
        <v>137</v>
      </c>
      <c r="C87" s="68"/>
      <c r="D87" s="68"/>
      <c r="E87" s="69" t="str">
        <f t="shared" si="4"/>
        <v/>
      </c>
      <c r="F87" s="70"/>
      <c r="G87" s="27" t="str">
        <f t="shared" si="5"/>
        <v/>
      </c>
      <c r="H87" s="32">
        <f t="shared" si="6"/>
        <v>0</v>
      </c>
      <c r="I87" s="78" t="s">
        <v>134</v>
      </c>
    </row>
    <row r="88" s="47" customFormat="1" ht="24" hidden="1" customHeight="1" spans="1:9">
      <c r="A88" s="66">
        <v>2010802</v>
      </c>
      <c r="B88" s="67" t="s">
        <v>138</v>
      </c>
      <c r="C88" s="68"/>
      <c r="D88" s="68"/>
      <c r="E88" s="69" t="str">
        <f t="shared" si="4"/>
        <v/>
      </c>
      <c r="F88" s="70"/>
      <c r="G88" s="27" t="str">
        <f t="shared" si="5"/>
        <v/>
      </c>
      <c r="H88" s="32">
        <f t="shared" si="6"/>
        <v>0</v>
      </c>
      <c r="I88" s="83" t="s">
        <v>134</v>
      </c>
    </row>
    <row r="89" s="47" customFormat="1" ht="24" hidden="1" customHeight="1" spans="1:9">
      <c r="A89" s="66">
        <v>2010803</v>
      </c>
      <c r="B89" s="67" t="s">
        <v>139</v>
      </c>
      <c r="C89" s="68"/>
      <c r="D89" s="68"/>
      <c r="E89" s="31" t="str">
        <f t="shared" si="4"/>
        <v/>
      </c>
      <c r="F89" s="70"/>
      <c r="G89" s="27" t="str">
        <f t="shared" si="5"/>
        <v/>
      </c>
      <c r="H89" s="32">
        <f t="shared" si="6"/>
        <v>0</v>
      </c>
      <c r="I89" s="83" t="s">
        <v>134</v>
      </c>
    </row>
    <row r="90" s="47" customFormat="1" ht="24" hidden="1" customHeight="1" spans="1:9">
      <c r="A90" s="66">
        <v>2010804</v>
      </c>
      <c r="B90" s="67" t="s">
        <v>191</v>
      </c>
      <c r="C90" s="68"/>
      <c r="D90" s="68"/>
      <c r="E90" s="69" t="str">
        <f t="shared" si="4"/>
        <v/>
      </c>
      <c r="F90" s="70"/>
      <c r="G90" s="27" t="str">
        <f t="shared" si="5"/>
        <v/>
      </c>
      <c r="H90" s="32">
        <f t="shared" si="6"/>
        <v>0</v>
      </c>
      <c r="I90" s="83" t="s">
        <v>134</v>
      </c>
    </row>
    <row r="91" s="47" customFormat="1" ht="24" hidden="1" customHeight="1" spans="1:8">
      <c r="A91" s="66">
        <v>2010805</v>
      </c>
      <c r="B91" s="67" t="s">
        <v>192</v>
      </c>
      <c r="C91" s="71">
        <v>0</v>
      </c>
      <c r="D91" s="72"/>
      <c r="E91" s="73" t="str">
        <f t="shared" si="4"/>
        <v/>
      </c>
      <c r="F91" s="74">
        <v>0</v>
      </c>
      <c r="G91" s="75" t="str">
        <f t="shared" si="5"/>
        <v/>
      </c>
      <c r="H91" s="76">
        <f t="shared" si="6"/>
        <v>0</v>
      </c>
    </row>
    <row r="92" s="47" customFormat="1" ht="24" hidden="1" customHeight="1" spans="1:9">
      <c r="A92" s="66">
        <v>2010806</v>
      </c>
      <c r="B92" s="67" t="s">
        <v>180</v>
      </c>
      <c r="C92" s="68"/>
      <c r="D92" s="68"/>
      <c r="E92" s="69" t="str">
        <f t="shared" si="4"/>
        <v/>
      </c>
      <c r="F92" s="70"/>
      <c r="G92" s="27" t="str">
        <f t="shared" si="5"/>
        <v/>
      </c>
      <c r="H92" s="32">
        <f t="shared" si="6"/>
        <v>0</v>
      </c>
      <c r="I92" s="83" t="s">
        <v>134</v>
      </c>
    </row>
    <row r="93" s="47" customFormat="1" ht="24" hidden="1" customHeight="1" spans="1:8">
      <c r="A93" s="66">
        <v>2010850</v>
      </c>
      <c r="B93" s="67" t="s">
        <v>146</v>
      </c>
      <c r="C93" s="71">
        <v>0</v>
      </c>
      <c r="D93" s="72"/>
      <c r="E93" s="73" t="str">
        <f t="shared" si="4"/>
        <v/>
      </c>
      <c r="F93" s="74">
        <v>0</v>
      </c>
      <c r="G93" s="75" t="str">
        <f t="shared" si="5"/>
        <v/>
      </c>
      <c r="H93" s="76">
        <f t="shared" si="6"/>
        <v>0</v>
      </c>
    </row>
    <row r="94" s="47" customFormat="1" ht="24" hidden="1" customHeight="1" spans="1:9">
      <c r="A94" s="66">
        <v>2010899</v>
      </c>
      <c r="B94" s="67" t="s">
        <v>193</v>
      </c>
      <c r="C94" s="68"/>
      <c r="D94" s="68"/>
      <c r="E94" s="69" t="str">
        <f t="shared" si="4"/>
        <v/>
      </c>
      <c r="F94" s="70"/>
      <c r="G94" s="27" t="str">
        <f t="shared" si="5"/>
        <v/>
      </c>
      <c r="H94" s="32">
        <f t="shared" si="6"/>
        <v>0</v>
      </c>
      <c r="I94" s="83" t="s">
        <v>134</v>
      </c>
    </row>
    <row r="95" s="48" customFormat="1" ht="23.25" customHeight="1" spans="1:9">
      <c r="A95" s="65">
        <v>20109</v>
      </c>
      <c r="B95" s="65" t="s">
        <v>194</v>
      </c>
      <c r="C95" s="63">
        <f>C104</f>
        <v>0</v>
      </c>
      <c r="D95" s="63">
        <f>D104</f>
        <v>0</v>
      </c>
      <c r="E95" s="64" t="str">
        <f t="shared" si="4"/>
        <v/>
      </c>
      <c r="F95" s="63">
        <f>F104</f>
        <v>0</v>
      </c>
      <c r="G95" s="19" t="str">
        <f t="shared" si="5"/>
        <v/>
      </c>
      <c r="H95" s="20">
        <f t="shared" si="6"/>
        <v>0</v>
      </c>
      <c r="I95" s="83" t="s">
        <v>134</v>
      </c>
    </row>
    <row r="96" s="47" customFormat="1" ht="24" hidden="1" customHeight="1" spans="1:8">
      <c r="A96" s="66">
        <v>2010901</v>
      </c>
      <c r="B96" s="67" t="s">
        <v>137</v>
      </c>
      <c r="C96" s="71">
        <v>0</v>
      </c>
      <c r="D96" s="72"/>
      <c r="E96" s="84" t="str">
        <f t="shared" si="4"/>
        <v/>
      </c>
      <c r="F96" s="85">
        <v>0</v>
      </c>
      <c r="G96" s="75" t="str">
        <f t="shared" si="5"/>
        <v/>
      </c>
      <c r="H96" s="76">
        <f t="shared" si="6"/>
        <v>0</v>
      </c>
    </row>
    <row r="97" s="47" customFormat="1" ht="24" hidden="1" customHeight="1" spans="1:8">
      <c r="A97" s="66">
        <v>2010902</v>
      </c>
      <c r="B97" s="67" t="s">
        <v>138</v>
      </c>
      <c r="C97" s="71">
        <v>0</v>
      </c>
      <c r="D97" s="72"/>
      <c r="E97" s="84" t="str">
        <f t="shared" si="4"/>
        <v/>
      </c>
      <c r="F97" s="85">
        <v>0</v>
      </c>
      <c r="G97" s="75" t="str">
        <f t="shared" si="5"/>
        <v/>
      </c>
      <c r="H97" s="76">
        <f t="shared" si="6"/>
        <v>0</v>
      </c>
    </row>
    <row r="98" s="47" customFormat="1" ht="24" hidden="1" customHeight="1" spans="1:8">
      <c r="A98" s="66">
        <v>2010903</v>
      </c>
      <c r="B98" s="67" t="s">
        <v>139</v>
      </c>
      <c r="C98" s="71">
        <v>0</v>
      </c>
      <c r="D98" s="72"/>
      <c r="E98" s="84" t="str">
        <f t="shared" si="4"/>
        <v/>
      </c>
      <c r="F98" s="85">
        <v>0</v>
      </c>
      <c r="G98" s="75" t="str">
        <f t="shared" si="5"/>
        <v/>
      </c>
      <c r="H98" s="76">
        <f t="shared" si="6"/>
        <v>0</v>
      </c>
    </row>
    <row r="99" s="47" customFormat="1" ht="24" hidden="1" customHeight="1" spans="1:8">
      <c r="A99" s="66">
        <v>2010904</v>
      </c>
      <c r="B99" s="67" t="s">
        <v>195</v>
      </c>
      <c r="C99" s="71">
        <v>0</v>
      </c>
      <c r="D99" s="72"/>
      <c r="E99" s="84" t="str">
        <f t="shared" si="4"/>
        <v/>
      </c>
      <c r="F99" s="85">
        <v>0</v>
      </c>
      <c r="G99" s="75" t="str">
        <f t="shared" si="5"/>
        <v/>
      </c>
      <c r="H99" s="76">
        <f t="shared" si="6"/>
        <v>0</v>
      </c>
    </row>
    <row r="100" s="47" customFormat="1" ht="24" hidden="1" customHeight="1" spans="1:8">
      <c r="A100" s="66">
        <v>2010905</v>
      </c>
      <c r="B100" s="67" t="s">
        <v>196</v>
      </c>
      <c r="C100" s="71">
        <v>0</v>
      </c>
      <c r="D100" s="72"/>
      <c r="E100" s="84" t="str">
        <f t="shared" si="4"/>
        <v/>
      </c>
      <c r="F100" s="85">
        <v>0</v>
      </c>
      <c r="G100" s="75" t="str">
        <f t="shared" si="5"/>
        <v/>
      </c>
      <c r="H100" s="76">
        <f t="shared" si="6"/>
        <v>0</v>
      </c>
    </row>
    <row r="101" s="47" customFormat="1" ht="24" hidden="1" customHeight="1" spans="1:8">
      <c r="A101" s="66">
        <v>2010907</v>
      </c>
      <c r="B101" s="67" t="s">
        <v>197</v>
      </c>
      <c r="C101" s="71">
        <v>0</v>
      </c>
      <c r="D101" s="72"/>
      <c r="E101" s="84" t="str">
        <f t="shared" si="4"/>
        <v/>
      </c>
      <c r="F101" s="85">
        <v>0</v>
      </c>
      <c r="G101" s="75" t="str">
        <f t="shared" si="5"/>
        <v/>
      </c>
      <c r="H101" s="76">
        <f t="shared" si="6"/>
        <v>0</v>
      </c>
    </row>
    <row r="102" s="47" customFormat="1" ht="24" hidden="1" customHeight="1" spans="1:8">
      <c r="A102" s="66">
        <v>2010908</v>
      </c>
      <c r="B102" s="67" t="s">
        <v>180</v>
      </c>
      <c r="C102" s="71">
        <v>0</v>
      </c>
      <c r="D102" s="72"/>
      <c r="E102" s="84" t="str">
        <f t="shared" si="4"/>
        <v/>
      </c>
      <c r="F102" s="85">
        <v>0</v>
      </c>
      <c r="G102" s="75" t="str">
        <f t="shared" si="5"/>
        <v/>
      </c>
      <c r="H102" s="76">
        <f t="shared" si="6"/>
        <v>0</v>
      </c>
    </row>
    <row r="103" s="47" customFormat="1" ht="24" hidden="1" customHeight="1" spans="1:8">
      <c r="A103" s="66">
        <v>2010950</v>
      </c>
      <c r="B103" s="67" t="s">
        <v>146</v>
      </c>
      <c r="C103" s="71">
        <v>0</v>
      </c>
      <c r="D103" s="72"/>
      <c r="E103" s="84" t="str">
        <f t="shared" si="4"/>
        <v/>
      </c>
      <c r="F103" s="85">
        <v>0</v>
      </c>
      <c r="G103" s="75" t="str">
        <f t="shared" si="5"/>
        <v/>
      </c>
      <c r="H103" s="76">
        <f t="shared" si="6"/>
        <v>0</v>
      </c>
    </row>
    <row r="104" s="47" customFormat="1" ht="24" hidden="1" customHeight="1" spans="1:9">
      <c r="A104" s="66">
        <v>2010999</v>
      </c>
      <c r="B104" s="67" t="s">
        <v>198</v>
      </c>
      <c r="C104" s="68"/>
      <c r="D104" s="68"/>
      <c r="E104" s="69" t="str">
        <f t="shared" si="4"/>
        <v/>
      </c>
      <c r="F104" s="70"/>
      <c r="G104" s="27" t="str">
        <f t="shared" si="5"/>
        <v/>
      </c>
      <c r="H104" s="32">
        <f t="shared" si="6"/>
        <v>0</v>
      </c>
      <c r="I104" s="83" t="s">
        <v>134</v>
      </c>
    </row>
    <row r="105" s="1" customFormat="1" ht="24" customHeight="1" spans="1:9">
      <c r="A105" s="65">
        <v>20110</v>
      </c>
      <c r="B105" s="65" t="s">
        <v>199</v>
      </c>
      <c r="C105" s="63">
        <f>SUM(C109:C119)</f>
        <v>0</v>
      </c>
      <c r="D105" s="63">
        <f>SUM(D109:D119)</f>
        <v>0</v>
      </c>
      <c r="E105" s="64" t="str">
        <f t="shared" si="4"/>
        <v/>
      </c>
      <c r="F105" s="63">
        <f>SUM(F109:F119)</f>
        <v>0</v>
      </c>
      <c r="G105" s="19" t="str">
        <f t="shared" si="5"/>
        <v/>
      </c>
      <c r="H105" s="20">
        <f t="shared" si="6"/>
        <v>0</v>
      </c>
      <c r="I105" s="78" t="s">
        <v>134</v>
      </c>
    </row>
    <row r="106" s="47" customFormat="1" ht="24" hidden="1" customHeight="1" spans="1:8">
      <c r="A106" s="66">
        <v>2011001</v>
      </c>
      <c r="B106" s="67" t="s">
        <v>137</v>
      </c>
      <c r="C106" s="71">
        <v>0</v>
      </c>
      <c r="D106" s="72"/>
      <c r="E106" s="84" t="str">
        <f t="shared" si="4"/>
        <v/>
      </c>
      <c r="F106" s="85">
        <v>0</v>
      </c>
      <c r="G106" s="75" t="str">
        <f t="shared" si="5"/>
        <v/>
      </c>
      <c r="H106" s="76">
        <f t="shared" si="6"/>
        <v>0</v>
      </c>
    </row>
    <row r="107" s="47" customFormat="1" ht="24" hidden="1" customHeight="1" spans="1:8">
      <c r="A107" s="66">
        <v>2011002</v>
      </c>
      <c r="B107" s="67" t="s">
        <v>138</v>
      </c>
      <c r="C107" s="71">
        <v>0</v>
      </c>
      <c r="D107" s="72"/>
      <c r="E107" s="84" t="str">
        <f t="shared" si="4"/>
        <v/>
      </c>
      <c r="F107" s="85">
        <v>0</v>
      </c>
      <c r="G107" s="75" t="str">
        <f t="shared" si="5"/>
        <v/>
      </c>
      <c r="H107" s="76">
        <f t="shared" si="6"/>
        <v>0</v>
      </c>
    </row>
    <row r="108" s="47" customFormat="1" ht="24" hidden="1" customHeight="1" spans="1:8">
      <c r="A108" s="66">
        <v>2011003</v>
      </c>
      <c r="B108" s="67" t="s">
        <v>139</v>
      </c>
      <c r="C108" s="71">
        <v>0</v>
      </c>
      <c r="D108" s="72"/>
      <c r="E108" s="84" t="str">
        <f t="shared" si="4"/>
        <v/>
      </c>
      <c r="F108" s="85">
        <v>0</v>
      </c>
      <c r="G108" s="75" t="str">
        <f t="shared" si="5"/>
        <v/>
      </c>
      <c r="H108" s="76">
        <f t="shared" si="6"/>
        <v>0</v>
      </c>
    </row>
    <row r="109" ht="24" hidden="1" customHeight="1" spans="1:9">
      <c r="A109" s="66">
        <v>2011004</v>
      </c>
      <c r="B109" s="67" t="s">
        <v>200</v>
      </c>
      <c r="C109" s="68"/>
      <c r="D109" s="68"/>
      <c r="E109" s="31" t="str">
        <f t="shared" si="4"/>
        <v/>
      </c>
      <c r="F109" s="70"/>
      <c r="G109" s="27" t="str">
        <f t="shared" si="5"/>
        <v/>
      </c>
      <c r="H109" s="32">
        <f t="shared" si="6"/>
        <v>0</v>
      </c>
      <c r="I109" s="78" t="s">
        <v>134</v>
      </c>
    </row>
    <row r="110" s="47" customFormat="1" hidden="1" spans="1:8">
      <c r="A110" s="66">
        <v>2011005</v>
      </c>
      <c r="B110" s="67" t="s">
        <v>201</v>
      </c>
      <c r="C110" s="71">
        <v>0</v>
      </c>
      <c r="D110" s="72"/>
      <c r="E110" s="73" t="str">
        <f t="shared" si="4"/>
        <v/>
      </c>
      <c r="F110" s="74">
        <v>0</v>
      </c>
      <c r="G110" s="75" t="str">
        <f t="shared" si="5"/>
        <v/>
      </c>
      <c r="H110" s="76">
        <f t="shared" si="6"/>
        <v>0</v>
      </c>
    </row>
    <row r="111" s="47" customFormat="1" ht="24" hidden="1" customHeight="1" spans="1:9">
      <c r="A111" s="66">
        <v>2011006</v>
      </c>
      <c r="B111" s="67" t="s">
        <v>202</v>
      </c>
      <c r="C111" s="68"/>
      <c r="D111" s="68"/>
      <c r="E111" s="69" t="str">
        <f t="shared" si="4"/>
        <v/>
      </c>
      <c r="F111" s="70"/>
      <c r="G111" s="27" t="str">
        <f t="shared" si="5"/>
        <v/>
      </c>
      <c r="H111" s="32">
        <f t="shared" si="6"/>
        <v>0</v>
      </c>
      <c r="I111" s="83" t="s">
        <v>134</v>
      </c>
    </row>
    <row r="112" ht="24" hidden="1" customHeight="1" spans="1:8">
      <c r="A112" s="66">
        <v>2011007</v>
      </c>
      <c r="B112" s="67" t="s">
        <v>203</v>
      </c>
      <c r="C112" s="71">
        <v>0</v>
      </c>
      <c r="D112" s="72"/>
      <c r="E112" s="73" t="str">
        <f t="shared" si="4"/>
        <v/>
      </c>
      <c r="F112" s="74">
        <v>0</v>
      </c>
      <c r="G112" s="75" t="str">
        <f t="shared" si="5"/>
        <v/>
      </c>
      <c r="H112" s="76">
        <f t="shared" si="6"/>
        <v>0</v>
      </c>
    </row>
    <row r="113" s="47" customFormat="1" ht="24" hidden="1" customHeight="1" spans="1:9">
      <c r="A113" s="66">
        <v>2011008</v>
      </c>
      <c r="B113" s="67" t="s">
        <v>204</v>
      </c>
      <c r="C113" s="68"/>
      <c r="D113" s="68"/>
      <c r="E113" s="31">
        <v>0</v>
      </c>
      <c r="F113" s="70"/>
      <c r="G113" s="27" t="str">
        <f t="shared" si="5"/>
        <v/>
      </c>
      <c r="H113" s="32">
        <f t="shared" si="6"/>
        <v>0</v>
      </c>
      <c r="I113" s="83" t="s">
        <v>134</v>
      </c>
    </row>
    <row r="114" s="47" customFormat="1" ht="24" hidden="1" customHeight="1" spans="1:9">
      <c r="A114" s="66">
        <v>2011009</v>
      </c>
      <c r="B114" s="67" t="s">
        <v>205</v>
      </c>
      <c r="C114" s="68"/>
      <c r="D114" s="68"/>
      <c r="E114" s="31" t="str">
        <f t="shared" si="4"/>
        <v/>
      </c>
      <c r="F114" s="70"/>
      <c r="G114" s="31">
        <v>0</v>
      </c>
      <c r="H114" s="32">
        <f t="shared" si="6"/>
        <v>0</v>
      </c>
      <c r="I114" s="83" t="s">
        <v>134</v>
      </c>
    </row>
    <row r="115" s="47" customFormat="1" ht="24" hidden="1" customHeight="1" spans="1:9">
      <c r="A115" s="66">
        <v>2011010</v>
      </c>
      <c r="B115" s="67" t="s">
        <v>206</v>
      </c>
      <c r="C115" s="68"/>
      <c r="D115" s="68"/>
      <c r="E115" s="31">
        <v>0</v>
      </c>
      <c r="F115" s="70"/>
      <c r="G115" s="27" t="str">
        <f t="shared" si="5"/>
        <v/>
      </c>
      <c r="H115" s="32">
        <f t="shared" si="6"/>
        <v>0</v>
      </c>
      <c r="I115" s="83" t="s">
        <v>134</v>
      </c>
    </row>
    <row r="116" s="47" customFormat="1" ht="0.75" hidden="1" customHeight="1" spans="1:8">
      <c r="A116" s="66">
        <v>2011011</v>
      </c>
      <c r="B116" s="67" t="s">
        <v>207</v>
      </c>
      <c r="C116" s="71">
        <v>0</v>
      </c>
      <c r="D116" s="72"/>
      <c r="E116" s="31" t="str">
        <f t="shared" si="4"/>
        <v/>
      </c>
      <c r="F116" s="74">
        <v>0</v>
      </c>
      <c r="G116" s="75" t="str">
        <f t="shared" si="5"/>
        <v/>
      </c>
      <c r="H116" s="76">
        <f t="shared" si="6"/>
        <v>0</v>
      </c>
    </row>
    <row r="117" s="47" customFormat="1" ht="24" hidden="1" customHeight="1" spans="1:9">
      <c r="A117" s="66">
        <v>2011012</v>
      </c>
      <c r="B117" s="67" t="s">
        <v>208</v>
      </c>
      <c r="C117" s="68"/>
      <c r="D117" s="68"/>
      <c r="E117" s="31" t="str">
        <f t="shared" si="4"/>
        <v/>
      </c>
      <c r="F117" s="70"/>
      <c r="G117" s="31">
        <v>0</v>
      </c>
      <c r="H117" s="32">
        <f t="shared" si="6"/>
        <v>0</v>
      </c>
      <c r="I117" s="83" t="s">
        <v>134</v>
      </c>
    </row>
    <row r="118" ht="24" hidden="1" customHeight="1" spans="1:8">
      <c r="A118" s="66">
        <v>2011050</v>
      </c>
      <c r="B118" s="67" t="s">
        <v>146</v>
      </c>
      <c r="C118" s="71">
        <v>0</v>
      </c>
      <c r="D118" s="72"/>
      <c r="E118" s="73" t="str">
        <f t="shared" si="4"/>
        <v/>
      </c>
      <c r="F118" s="74">
        <v>0</v>
      </c>
      <c r="G118" s="75" t="str">
        <f t="shared" si="5"/>
        <v/>
      </c>
      <c r="H118" s="76">
        <f t="shared" si="6"/>
        <v>0</v>
      </c>
    </row>
    <row r="119" s="47" customFormat="1" ht="24" hidden="1" customHeight="1" spans="1:9">
      <c r="A119" s="66">
        <v>2011099</v>
      </c>
      <c r="B119" s="67" t="s">
        <v>209</v>
      </c>
      <c r="C119" s="68"/>
      <c r="D119" s="68"/>
      <c r="E119" s="69" t="str">
        <f t="shared" si="4"/>
        <v/>
      </c>
      <c r="F119" s="70"/>
      <c r="G119" s="27" t="str">
        <f t="shared" si="5"/>
        <v/>
      </c>
      <c r="H119" s="32">
        <f t="shared" si="6"/>
        <v>0</v>
      </c>
      <c r="I119" s="83" t="s">
        <v>134</v>
      </c>
    </row>
    <row r="120" s="48" customFormat="1" ht="24" customHeight="1" spans="1:9">
      <c r="A120" s="65">
        <v>20111</v>
      </c>
      <c r="B120" s="65" t="s">
        <v>210</v>
      </c>
      <c r="C120" s="63">
        <f>SUM(C121:C128)</f>
        <v>26</v>
      </c>
      <c r="D120" s="63">
        <f>SUM(D121:D128)</f>
        <v>16</v>
      </c>
      <c r="E120" s="64">
        <f t="shared" si="4"/>
        <v>61.5384615384615</v>
      </c>
      <c r="F120" s="63">
        <f>SUM(F121:F128)</f>
        <v>11</v>
      </c>
      <c r="G120" s="19">
        <f t="shared" si="5"/>
        <v>45.4545454545455</v>
      </c>
      <c r="H120" s="20">
        <f t="shared" si="6"/>
        <v>5</v>
      </c>
      <c r="I120" s="83" t="s">
        <v>134</v>
      </c>
    </row>
    <row r="121" s="47" customFormat="1" ht="24" hidden="1" customHeight="1" spans="1:9">
      <c r="A121" s="66">
        <v>2011101</v>
      </c>
      <c r="B121" s="67" t="s">
        <v>137</v>
      </c>
      <c r="C121" s="68"/>
      <c r="D121" s="68"/>
      <c r="E121" s="69" t="str">
        <f t="shared" si="4"/>
        <v/>
      </c>
      <c r="F121" s="70"/>
      <c r="G121" s="27" t="str">
        <f t="shared" si="5"/>
        <v/>
      </c>
      <c r="H121" s="32">
        <f t="shared" si="6"/>
        <v>0</v>
      </c>
      <c r="I121" s="83" t="s">
        <v>134</v>
      </c>
    </row>
    <row r="122" ht="24" hidden="1" customHeight="1" spans="1:9">
      <c r="A122" s="66">
        <v>2011102</v>
      </c>
      <c r="B122" s="67" t="s">
        <v>138</v>
      </c>
      <c r="C122" s="68"/>
      <c r="D122" s="68"/>
      <c r="E122" s="69" t="str">
        <f t="shared" si="4"/>
        <v/>
      </c>
      <c r="F122" s="70"/>
      <c r="G122" s="27" t="str">
        <f t="shared" si="5"/>
        <v/>
      </c>
      <c r="H122" s="32">
        <f t="shared" si="6"/>
        <v>0</v>
      </c>
      <c r="I122" s="78" t="s">
        <v>134</v>
      </c>
    </row>
    <row r="123" s="47" customFormat="1" ht="24" hidden="1" customHeight="1" spans="1:9">
      <c r="A123" s="66">
        <v>2011103</v>
      </c>
      <c r="B123" s="67" t="s">
        <v>139</v>
      </c>
      <c r="C123" s="68"/>
      <c r="D123" s="68"/>
      <c r="E123" s="69" t="str">
        <f t="shared" si="4"/>
        <v/>
      </c>
      <c r="F123" s="70"/>
      <c r="G123" s="31">
        <v>0</v>
      </c>
      <c r="H123" s="32">
        <f t="shared" si="6"/>
        <v>0</v>
      </c>
      <c r="I123" s="83" t="s">
        <v>134</v>
      </c>
    </row>
    <row r="124" s="47" customFormat="1" ht="24" hidden="1" customHeight="1" spans="1:9">
      <c r="A124" s="66">
        <v>2011104</v>
      </c>
      <c r="B124" s="67" t="s">
        <v>211</v>
      </c>
      <c r="C124" s="68"/>
      <c r="D124" s="68"/>
      <c r="E124" s="69" t="str">
        <f t="shared" si="4"/>
        <v/>
      </c>
      <c r="F124" s="70"/>
      <c r="G124" s="27" t="str">
        <f t="shared" si="5"/>
        <v/>
      </c>
      <c r="H124" s="32">
        <f t="shared" si="6"/>
        <v>0</v>
      </c>
      <c r="I124" s="83" t="s">
        <v>134</v>
      </c>
    </row>
    <row r="125" s="47" customFormat="1" ht="24" hidden="1" customHeight="1" spans="1:9">
      <c r="A125" s="66">
        <v>2011105</v>
      </c>
      <c r="B125" s="67" t="s">
        <v>212</v>
      </c>
      <c r="C125" s="68"/>
      <c r="D125" s="68"/>
      <c r="E125" s="69" t="str">
        <f t="shared" si="4"/>
        <v/>
      </c>
      <c r="F125" s="70"/>
      <c r="G125" s="27" t="str">
        <f t="shared" si="5"/>
        <v/>
      </c>
      <c r="H125" s="32">
        <f t="shared" si="6"/>
        <v>0</v>
      </c>
      <c r="I125" s="83" t="s">
        <v>134</v>
      </c>
    </row>
    <row r="126" s="47" customFormat="1" ht="24" hidden="1" customHeight="1" spans="1:8">
      <c r="A126" s="66">
        <v>2011106</v>
      </c>
      <c r="B126" s="67" t="s">
        <v>213</v>
      </c>
      <c r="C126" s="71">
        <v>0</v>
      </c>
      <c r="D126" s="72"/>
      <c r="E126" s="73" t="str">
        <f t="shared" si="4"/>
        <v/>
      </c>
      <c r="F126" s="74">
        <v>0</v>
      </c>
      <c r="G126" s="75" t="str">
        <f t="shared" si="5"/>
        <v/>
      </c>
      <c r="H126" s="76">
        <f t="shared" si="6"/>
        <v>0</v>
      </c>
    </row>
    <row r="127" s="47" customFormat="1" ht="24" hidden="1" customHeight="1" spans="1:8">
      <c r="A127" s="66">
        <v>2011150</v>
      </c>
      <c r="B127" s="67" t="s">
        <v>146</v>
      </c>
      <c r="C127" s="71">
        <v>0</v>
      </c>
      <c r="D127" s="72"/>
      <c r="E127" s="73" t="str">
        <f t="shared" si="4"/>
        <v/>
      </c>
      <c r="F127" s="74">
        <v>0</v>
      </c>
      <c r="G127" s="75" t="str">
        <f t="shared" si="5"/>
        <v/>
      </c>
      <c r="H127" s="76">
        <f t="shared" si="6"/>
        <v>0</v>
      </c>
    </row>
    <row r="128" ht="24" customHeight="1" spans="1:9">
      <c r="A128" s="66">
        <v>2011199</v>
      </c>
      <c r="B128" s="67" t="s">
        <v>214</v>
      </c>
      <c r="C128" s="68">
        <v>26</v>
      </c>
      <c r="D128" s="68">
        <v>16</v>
      </c>
      <c r="E128" s="69">
        <f t="shared" si="4"/>
        <v>61.5384615384615</v>
      </c>
      <c r="F128" s="70">
        <v>11</v>
      </c>
      <c r="G128" s="27">
        <f t="shared" si="5"/>
        <v>45.4545454545455</v>
      </c>
      <c r="H128" s="32">
        <f t="shared" si="6"/>
        <v>5</v>
      </c>
      <c r="I128" s="78" t="s">
        <v>134</v>
      </c>
    </row>
    <row r="129" s="48" customFormat="1" ht="24" customHeight="1" spans="1:9">
      <c r="A129" s="65">
        <v>20113</v>
      </c>
      <c r="B129" s="65" t="s">
        <v>215</v>
      </c>
      <c r="C129" s="63">
        <f>SUM(C130:C139)</f>
        <v>10</v>
      </c>
      <c r="D129" s="63">
        <f>SUM(D130:D139)</f>
        <v>0</v>
      </c>
      <c r="E129" s="64">
        <f t="shared" si="4"/>
        <v>0</v>
      </c>
      <c r="F129" s="63">
        <f>SUM(F130:F139)</f>
        <v>0</v>
      </c>
      <c r="G129" s="19" t="str">
        <f t="shared" si="5"/>
        <v/>
      </c>
      <c r="H129" s="20">
        <f t="shared" si="6"/>
        <v>0</v>
      </c>
      <c r="I129" s="83" t="s">
        <v>134</v>
      </c>
    </row>
    <row r="130" s="47" customFormat="1" ht="24" hidden="1" customHeight="1" spans="1:9">
      <c r="A130" s="66">
        <v>2011301</v>
      </c>
      <c r="B130" s="67" t="s">
        <v>137</v>
      </c>
      <c r="C130" s="68"/>
      <c r="D130" s="68"/>
      <c r="E130" s="69" t="str">
        <f t="shared" si="4"/>
        <v/>
      </c>
      <c r="F130" s="70"/>
      <c r="G130" s="27" t="str">
        <f t="shared" si="5"/>
        <v/>
      </c>
      <c r="H130" s="32">
        <f t="shared" si="6"/>
        <v>0</v>
      </c>
      <c r="I130" s="83" t="s">
        <v>134</v>
      </c>
    </row>
    <row r="131" s="47" customFormat="1" ht="24" hidden="1" customHeight="1" spans="1:9">
      <c r="A131" s="66">
        <v>2011302</v>
      </c>
      <c r="B131" s="67" t="s">
        <v>138</v>
      </c>
      <c r="C131" s="68"/>
      <c r="D131" s="68"/>
      <c r="E131" s="69" t="str">
        <f t="shared" si="4"/>
        <v/>
      </c>
      <c r="F131" s="70"/>
      <c r="G131" s="27" t="str">
        <f t="shared" si="5"/>
        <v/>
      </c>
      <c r="H131" s="32">
        <f t="shared" si="6"/>
        <v>0</v>
      </c>
      <c r="I131" s="83" t="s">
        <v>134</v>
      </c>
    </row>
    <row r="132" s="47" customFormat="1" ht="24" hidden="1" customHeight="1" spans="1:8">
      <c r="A132" s="66">
        <v>2011303</v>
      </c>
      <c r="B132" s="67" t="s">
        <v>139</v>
      </c>
      <c r="C132" s="71">
        <v>0</v>
      </c>
      <c r="D132" s="72"/>
      <c r="E132" s="73" t="str">
        <f t="shared" si="4"/>
        <v/>
      </c>
      <c r="F132" s="74">
        <v>0</v>
      </c>
      <c r="G132" s="75" t="str">
        <f t="shared" si="5"/>
        <v/>
      </c>
      <c r="H132" s="76">
        <f t="shared" si="6"/>
        <v>0</v>
      </c>
    </row>
    <row r="133" s="47" customFormat="1" ht="24" hidden="1" customHeight="1" spans="1:8">
      <c r="A133" s="66">
        <v>2011304</v>
      </c>
      <c r="B133" s="67" t="s">
        <v>216</v>
      </c>
      <c r="C133" s="71">
        <v>0</v>
      </c>
      <c r="D133" s="72"/>
      <c r="E133" s="73" t="str">
        <f t="shared" si="4"/>
        <v/>
      </c>
      <c r="F133" s="74">
        <v>0</v>
      </c>
      <c r="G133" s="75" t="str">
        <f t="shared" si="5"/>
        <v/>
      </c>
      <c r="H133" s="76">
        <f t="shared" si="6"/>
        <v>0</v>
      </c>
    </row>
    <row r="134" ht="24" hidden="1" customHeight="1" spans="1:8">
      <c r="A134" s="66">
        <v>2011305</v>
      </c>
      <c r="B134" s="67" t="s">
        <v>217</v>
      </c>
      <c r="C134" s="71">
        <v>0</v>
      </c>
      <c r="D134" s="72"/>
      <c r="E134" s="73" t="str">
        <f t="shared" ref="E134:E197" si="7">IFERROR(D134/C134*100,"")</f>
        <v/>
      </c>
      <c r="F134" s="74">
        <v>0</v>
      </c>
      <c r="G134" s="75" t="str">
        <f t="shared" ref="G134:G197" si="8">IFERROR(H134/F134*100,"")</f>
        <v/>
      </c>
      <c r="H134" s="76">
        <f t="shared" ref="H134:H197" si="9">D134-F134</f>
        <v>0</v>
      </c>
    </row>
    <row r="135" s="47" customFormat="1" ht="24" hidden="1" customHeight="1" spans="1:8">
      <c r="A135" s="66">
        <v>2011306</v>
      </c>
      <c r="B135" s="67" t="s">
        <v>218</v>
      </c>
      <c r="C135" s="71">
        <v>0</v>
      </c>
      <c r="D135" s="72"/>
      <c r="E135" s="73" t="str">
        <f t="shared" si="7"/>
        <v/>
      </c>
      <c r="F135" s="74">
        <v>0</v>
      </c>
      <c r="G135" s="75" t="str">
        <f t="shared" si="8"/>
        <v/>
      </c>
      <c r="H135" s="76">
        <f t="shared" si="9"/>
        <v>0</v>
      </c>
    </row>
    <row r="136" s="47" customFormat="1" ht="24" hidden="1" customHeight="1" spans="1:9">
      <c r="A136" s="66">
        <v>2011307</v>
      </c>
      <c r="B136" s="67" t="s">
        <v>219</v>
      </c>
      <c r="C136" s="68"/>
      <c r="D136" s="68"/>
      <c r="E136" s="69" t="str">
        <f t="shared" si="7"/>
        <v/>
      </c>
      <c r="F136" s="70"/>
      <c r="G136" s="31" t="str">
        <f t="shared" si="8"/>
        <v/>
      </c>
      <c r="H136" s="32">
        <f t="shared" si="9"/>
        <v>0</v>
      </c>
      <c r="I136" s="83" t="s">
        <v>134</v>
      </c>
    </row>
    <row r="137" s="47" customFormat="1" ht="24" hidden="1" customHeight="1" spans="1:9">
      <c r="A137" s="66">
        <v>2011308</v>
      </c>
      <c r="B137" s="67" t="s">
        <v>220</v>
      </c>
      <c r="C137" s="68"/>
      <c r="D137" s="68"/>
      <c r="E137" s="69" t="str">
        <f t="shared" si="7"/>
        <v/>
      </c>
      <c r="F137" s="70"/>
      <c r="G137" s="27" t="str">
        <f t="shared" si="8"/>
        <v/>
      </c>
      <c r="H137" s="32">
        <f t="shared" si="9"/>
        <v>0</v>
      </c>
      <c r="I137" s="83" t="s">
        <v>134</v>
      </c>
    </row>
    <row r="138" s="47" customFormat="1" ht="24" hidden="1" customHeight="1" spans="1:8">
      <c r="A138" s="66">
        <v>2011350</v>
      </c>
      <c r="B138" s="67" t="s">
        <v>146</v>
      </c>
      <c r="C138" s="71">
        <v>0</v>
      </c>
      <c r="D138" s="72"/>
      <c r="E138" s="73" t="str">
        <f t="shared" si="7"/>
        <v/>
      </c>
      <c r="F138" s="74">
        <v>0</v>
      </c>
      <c r="G138" s="75" t="str">
        <f t="shared" si="8"/>
        <v/>
      </c>
      <c r="H138" s="76">
        <f t="shared" si="9"/>
        <v>0</v>
      </c>
    </row>
    <row r="139" ht="24" customHeight="1" spans="1:9">
      <c r="A139" s="66">
        <v>2011399</v>
      </c>
      <c r="B139" s="67" t="s">
        <v>221</v>
      </c>
      <c r="C139" s="68">
        <v>10</v>
      </c>
      <c r="D139" s="68">
        <v>0</v>
      </c>
      <c r="E139" s="69">
        <f t="shared" si="7"/>
        <v>0</v>
      </c>
      <c r="F139" s="70">
        <v>0</v>
      </c>
      <c r="G139" s="27" t="str">
        <f t="shared" si="8"/>
        <v/>
      </c>
      <c r="H139" s="32">
        <f t="shared" si="9"/>
        <v>0</v>
      </c>
      <c r="I139" s="78" t="s">
        <v>134</v>
      </c>
    </row>
    <row r="140" s="48" customFormat="1" ht="24" customHeight="1" spans="1:9">
      <c r="A140" s="65">
        <v>20114</v>
      </c>
      <c r="B140" s="65" t="s">
        <v>222</v>
      </c>
      <c r="C140" s="63">
        <f>SUM(C141:C151)</f>
        <v>0</v>
      </c>
      <c r="D140" s="63">
        <f>SUM(D141:D151)</f>
        <v>0</v>
      </c>
      <c r="E140" s="69" t="str">
        <f t="shared" si="7"/>
        <v/>
      </c>
      <c r="F140" s="63">
        <f>SUM(F141:F151)</f>
        <v>0</v>
      </c>
      <c r="G140" s="19" t="str">
        <f t="shared" si="8"/>
        <v/>
      </c>
      <c r="H140" s="20">
        <f t="shared" si="9"/>
        <v>0</v>
      </c>
      <c r="I140" s="83" t="s">
        <v>134</v>
      </c>
    </row>
    <row r="141" s="47" customFormat="1" ht="24" hidden="1" customHeight="1" spans="1:9">
      <c r="A141" s="66">
        <v>2011401</v>
      </c>
      <c r="B141" s="67" t="s">
        <v>137</v>
      </c>
      <c r="C141" s="68"/>
      <c r="D141" s="68"/>
      <c r="E141" s="69" t="str">
        <f t="shared" si="7"/>
        <v/>
      </c>
      <c r="F141" s="86"/>
      <c r="G141" s="31">
        <v>0</v>
      </c>
      <c r="H141" s="32">
        <f t="shared" si="9"/>
        <v>0</v>
      </c>
      <c r="I141" s="83" t="s">
        <v>134</v>
      </c>
    </row>
    <row r="142" s="47" customFormat="1" ht="24" hidden="1" customHeight="1" spans="1:9">
      <c r="A142" s="66">
        <v>2011402</v>
      </c>
      <c r="B142" s="67" t="s">
        <v>138</v>
      </c>
      <c r="C142" s="68"/>
      <c r="D142" s="68"/>
      <c r="E142" s="69" t="str">
        <f t="shared" si="7"/>
        <v/>
      </c>
      <c r="F142" s="86"/>
      <c r="G142" s="31">
        <v>0</v>
      </c>
      <c r="H142" s="32">
        <f t="shared" si="9"/>
        <v>0</v>
      </c>
      <c r="I142" s="83" t="s">
        <v>134</v>
      </c>
    </row>
    <row r="143" ht="24" hidden="1" customHeight="1" spans="1:9">
      <c r="A143" s="66">
        <v>2011403</v>
      </c>
      <c r="B143" s="67" t="s">
        <v>139</v>
      </c>
      <c r="C143" s="68"/>
      <c r="D143" s="68"/>
      <c r="E143" s="69" t="str">
        <f t="shared" si="7"/>
        <v/>
      </c>
      <c r="F143" s="86"/>
      <c r="G143" s="31">
        <v>0</v>
      </c>
      <c r="H143" s="32">
        <f t="shared" si="9"/>
        <v>0</v>
      </c>
      <c r="I143" s="78" t="s">
        <v>134</v>
      </c>
    </row>
    <row r="144" s="47" customFormat="1" ht="24" hidden="1" customHeight="1" spans="1:8">
      <c r="A144" s="66">
        <v>2011404</v>
      </c>
      <c r="B144" s="67" t="s">
        <v>223</v>
      </c>
      <c r="C144" s="71">
        <v>0</v>
      </c>
      <c r="D144" s="72"/>
      <c r="E144" s="31" t="str">
        <f t="shared" si="7"/>
        <v/>
      </c>
      <c r="F144" s="85">
        <v>0</v>
      </c>
      <c r="G144" s="31" t="str">
        <f t="shared" si="8"/>
        <v/>
      </c>
      <c r="H144" s="76">
        <f t="shared" si="9"/>
        <v>0</v>
      </c>
    </row>
    <row r="145" s="47" customFormat="1" ht="24" hidden="1" customHeight="1" spans="1:9">
      <c r="A145" s="66">
        <v>2011405</v>
      </c>
      <c r="B145" s="67" t="s">
        <v>224</v>
      </c>
      <c r="C145" s="68"/>
      <c r="D145" s="68"/>
      <c r="E145" s="69" t="str">
        <f t="shared" si="7"/>
        <v/>
      </c>
      <c r="F145" s="86"/>
      <c r="G145" s="31">
        <v>0</v>
      </c>
      <c r="H145" s="32">
        <f t="shared" si="9"/>
        <v>0</v>
      </c>
      <c r="I145" s="83" t="s">
        <v>134</v>
      </c>
    </row>
    <row r="146" s="47" customFormat="1" ht="24" hidden="1" customHeight="1" spans="1:8">
      <c r="A146" s="66">
        <v>2011406</v>
      </c>
      <c r="B146" s="67" t="s">
        <v>225</v>
      </c>
      <c r="C146" s="71">
        <v>0</v>
      </c>
      <c r="D146" s="72"/>
      <c r="E146" s="31" t="str">
        <f t="shared" si="7"/>
        <v/>
      </c>
      <c r="F146" s="85">
        <v>0</v>
      </c>
      <c r="G146" s="75" t="str">
        <f t="shared" si="8"/>
        <v/>
      </c>
      <c r="H146" s="76">
        <f t="shared" si="9"/>
        <v>0</v>
      </c>
    </row>
    <row r="147" ht="24" hidden="1" customHeight="1" spans="1:8">
      <c r="A147" s="66">
        <v>2011407</v>
      </c>
      <c r="B147" s="67" t="s">
        <v>226</v>
      </c>
      <c r="C147" s="71">
        <v>0</v>
      </c>
      <c r="D147" s="72"/>
      <c r="E147" s="31" t="str">
        <f t="shared" si="7"/>
        <v/>
      </c>
      <c r="F147" s="85">
        <v>0</v>
      </c>
      <c r="G147" s="75" t="str">
        <f t="shared" si="8"/>
        <v/>
      </c>
      <c r="H147" s="76">
        <f t="shared" si="9"/>
        <v>0</v>
      </c>
    </row>
    <row r="148" s="47" customFormat="1" ht="24" hidden="1" customHeight="1" spans="1:8">
      <c r="A148" s="66">
        <v>2011408</v>
      </c>
      <c r="B148" s="67" t="s">
        <v>227</v>
      </c>
      <c r="C148" s="71">
        <v>0</v>
      </c>
      <c r="D148" s="72"/>
      <c r="E148" s="31" t="str">
        <f t="shared" si="7"/>
        <v/>
      </c>
      <c r="F148" s="85">
        <v>0</v>
      </c>
      <c r="G148" s="75" t="str">
        <f t="shared" si="8"/>
        <v/>
      </c>
      <c r="H148" s="76">
        <f t="shared" si="9"/>
        <v>0</v>
      </c>
    </row>
    <row r="149" ht="24" hidden="1" customHeight="1" spans="1:9">
      <c r="A149" s="66">
        <v>2011409</v>
      </c>
      <c r="B149" s="67" t="s">
        <v>228</v>
      </c>
      <c r="C149" s="68"/>
      <c r="D149" s="68"/>
      <c r="E149" s="69" t="str">
        <f t="shared" si="7"/>
        <v/>
      </c>
      <c r="F149" s="70"/>
      <c r="G149" s="27" t="str">
        <f t="shared" si="8"/>
        <v/>
      </c>
      <c r="H149" s="32">
        <f t="shared" si="9"/>
        <v>0</v>
      </c>
      <c r="I149" s="78" t="s">
        <v>134</v>
      </c>
    </row>
    <row r="150" ht="24" hidden="1" customHeight="1" spans="1:9">
      <c r="A150" s="66">
        <v>2011450</v>
      </c>
      <c r="B150" s="67" t="s">
        <v>146</v>
      </c>
      <c r="C150" s="68"/>
      <c r="D150" s="68"/>
      <c r="E150" s="69" t="str">
        <f t="shared" si="7"/>
        <v/>
      </c>
      <c r="F150" s="86"/>
      <c r="G150" s="31">
        <v>0</v>
      </c>
      <c r="H150" s="32">
        <f t="shared" si="9"/>
        <v>0</v>
      </c>
      <c r="I150" s="78" t="s">
        <v>134</v>
      </c>
    </row>
    <row r="151" s="47" customFormat="1" ht="24" hidden="1" customHeight="1" spans="1:9">
      <c r="A151" s="66">
        <v>2011499</v>
      </c>
      <c r="B151" s="67" t="s">
        <v>229</v>
      </c>
      <c r="C151" s="68"/>
      <c r="D151" s="68"/>
      <c r="E151" s="69" t="str">
        <f t="shared" si="7"/>
        <v/>
      </c>
      <c r="F151" s="70"/>
      <c r="G151" s="27" t="str">
        <f t="shared" si="8"/>
        <v/>
      </c>
      <c r="H151" s="32">
        <f t="shared" si="9"/>
        <v>0</v>
      </c>
      <c r="I151" s="83" t="s">
        <v>134</v>
      </c>
    </row>
    <row r="152" s="48" customFormat="1" ht="24" customHeight="1" spans="1:9">
      <c r="A152" s="65">
        <v>20115</v>
      </c>
      <c r="B152" s="65" t="s">
        <v>230</v>
      </c>
      <c r="C152" s="63">
        <f>SUM(C153:C161)</f>
        <v>0</v>
      </c>
      <c r="D152" s="63">
        <f>SUM(D153:D161)</f>
        <v>0</v>
      </c>
      <c r="E152" s="31" t="str">
        <f t="shared" si="7"/>
        <v/>
      </c>
      <c r="F152" s="63">
        <f>SUM(F153:F161)</f>
        <v>0</v>
      </c>
      <c r="G152" s="19" t="str">
        <f t="shared" si="8"/>
        <v/>
      </c>
      <c r="H152" s="20">
        <f t="shared" si="9"/>
        <v>0</v>
      </c>
      <c r="I152" s="83" t="s">
        <v>134</v>
      </c>
    </row>
    <row r="153" s="47" customFormat="1" ht="24" hidden="1" customHeight="1" spans="1:9">
      <c r="A153" s="66">
        <v>2011501</v>
      </c>
      <c r="B153" s="67" t="s">
        <v>137</v>
      </c>
      <c r="C153" s="68"/>
      <c r="D153" s="68"/>
      <c r="E153" s="31" t="str">
        <f t="shared" si="7"/>
        <v/>
      </c>
      <c r="F153" s="70"/>
      <c r="G153" s="27" t="str">
        <f t="shared" si="8"/>
        <v/>
      </c>
      <c r="H153" s="32">
        <f t="shared" si="9"/>
        <v>0</v>
      </c>
      <c r="I153" s="83" t="s">
        <v>134</v>
      </c>
    </row>
    <row r="154" ht="24" hidden="1" customHeight="1" spans="1:9">
      <c r="A154" s="66">
        <v>2011502</v>
      </c>
      <c r="B154" s="67" t="s">
        <v>138</v>
      </c>
      <c r="C154" s="68"/>
      <c r="D154" s="68"/>
      <c r="E154" s="31" t="str">
        <f t="shared" si="7"/>
        <v/>
      </c>
      <c r="F154" s="70"/>
      <c r="G154" s="27" t="str">
        <f t="shared" si="8"/>
        <v/>
      </c>
      <c r="H154" s="32">
        <f t="shared" si="9"/>
        <v>0</v>
      </c>
      <c r="I154" s="78" t="s">
        <v>134</v>
      </c>
    </row>
    <row r="155" ht="24" hidden="1" customHeight="1" spans="1:9">
      <c r="A155" s="66">
        <v>2011503</v>
      </c>
      <c r="B155" s="67" t="s">
        <v>139</v>
      </c>
      <c r="C155" s="68"/>
      <c r="D155" s="68"/>
      <c r="E155" s="31" t="str">
        <f t="shared" si="7"/>
        <v/>
      </c>
      <c r="F155" s="70"/>
      <c r="G155" s="27" t="str">
        <f t="shared" si="8"/>
        <v/>
      </c>
      <c r="H155" s="32">
        <f t="shared" si="9"/>
        <v>0</v>
      </c>
      <c r="I155" s="78" t="s">
        <v>134</v>
      </c>
    </row>
    <row r="156" ht="24" hidden="1" customHeight="1" spans="1:8">
      <c r="A156" s="66">
        <v>2011504</v>
      </c>
      <c r="B156" s="67" t="s">
        <v>231</v>
      </c>
      <c r="C156" s="71">
        <v>0</v>
      </c>
      <c r="D156" s="72"/>
      <c r="E156" s="31" t="str">
        <f t="shared" si="7"/>
        <v/>
      </c>
      <c r="F156" s="74">
        <v>0</v>
      </c>
      <c r="G156" s="75" t="str">
        <f t="shared" si="8"/>
        <v/>
      </c>
      <c r="H156" s="76">
        <f t="shared" si="9"/>
        <v>0</v>
      </c>
    </row>
    <row r="157" s="47" customFormat="1" ht="24" hidden="1" customHeight="1" spans="1:9">
      <c r="A157" s="66">
        <v>2011505</v>
      </c>
      <c r="B157" s="67" t="s">
        <v>232</v>
      </c>
      <c r="C157" s="68"/>
      <c r="D157" s="68"/>
      <c r="E157" s="31" t="str">
        <f t="shared" si="7"/>
        <v/>
      </c>
      <c r="F157" s="70"/>
      <c r="G157" s="27" t="str">
        <f t="shared" si="8"/>
        <v/>
      </c>
      <c r="H157" s="32">
        <f t="shared" si="9"/>
        <v>0</v>
      </c>
      <c r="I157" s="83" t="s">
        <v>134</v>
      </c>
    </row>
    <row r="158" s="47" customFormat="1" ht="24" hidden="1" customHeight="1" spans="1:8">
      <c r="A158" s="66">
        <v>2011506</v>
      </c>
      <c r="B158" s="67" t="s">
        <v>233</v>
      </c>
      <c r="C158" s="71">
        <v>0</v>
      </c>
      <c r="D158" s="72"/>
      <c r="E158" s="31" t="str">
        <f t="shared" si="7"/>
        <v/>
      </c>
      <c r="F158" s="74">
        <v>0</v>
      </c>
      <c r="G158" s="75" t="str">
        <f t="shared" si="8"/>
        <v/>
      </c>
      <c r="H158" s="76">
        <f t="shared" si="9"/>
        <v>0</v>
      </c>
    </row>
    <row r="159" ht="24" hidden="1" customHeight="1" spans="1:8">
      <c r="A159" s="66">
        <v>2011507</v>
      </c>
      <c r="B159" s="67" t="s">
        <v>180</v>
      </c>
      <c r="C159" s="71">
        <v>0</v>
      </c>
      <c r="D159" s="72"/>
      <c r="E159" s="31" t="str">
        <f t="shared" si="7"/>
        <v/>
      </c>
      <c r="F159" s="74">
        <v>0</v>
      </c>
      <c r="G159" s="75" t="str">
        <f t="shared" si="8"/>
        <v/>
      </c>
      <c r="H159" s="76">
        <f t="shared" si="9"/>
        <v>0</v>
      </c>
    </row>
    <row r="160" s="47" customFormat="1" ht="24" hidden="1" customHeight="1" spans="1:9">
      <c r="A160" s="66">
        <v>2011550</v>
      </c>
      <c r="B160" s="67" t="s">
        <v>146</v>
      </c>
      <c r="C160" s="68"/>
      <c r="D160" s="68"/>
      <c r="E160" s="31" t="str">
        <f t="shared" si="7"/>
        <v/>
      </c>
      <c r="F160" s="70"/>
      <c r="G160" s="27" t="str">
        <f t="shared" si="8"/>
        <v/>
      </c>
      <c r="H160" s="32">
        <f t="shared" si="9"/>
        <v>0</v>
      </c>
      <c r="I160" s="83" t="s">
        <v>134</v>
      </c>
    </row>
    <row r="161" s="47" customFormat="1" ht="24" hidden="1" customHeight="1" spans="1:9">
      <c r="A161" s="66">
        <v>2011599</v>
      </c>
      <c r="B161" s="67" t="s">
        <v>234</v>
      </c>
      <c r="C161" s="68"/>
      <c r="D161" s="68"/>
      <c r="E161" s="31" t="str">
        <f t="shared" si="7"/>
        <v/>
      </c>
      <c r="F161" s="70"/>
      <c r="G161" s="27" t="str">
        <f t="shared" si="8"/>
        <v/>
      </c>
      <c r="H161" s="32">
        <f t="shared" si="9"/>
        <v>0</v>
      </c>
      <c r="I161" s="83" t="s">
        <v>134</v>
      </c>
    </row>
    <row r="162" s="48" customFormat="1" ht="24" customHeight="1" spans="1:9">
      <c r="A162" s="65">
        <v>20117</v>
      </c>
      <c r="B162" s="65" t="s">
        <v>235</v>
      </c>
      <c r="C162" s="63">
        <f>C174</f>
        <v>0</v>
      </c>
      <c r="D162" s="63">
        <f>D174</f>
        <v>0</v>
      </c>
      <c r="E162" s="64" t="str">
        <f t="shared" si="7"/>
        <v/>
      </c>
      <c r="F162" s="63">
        <f>F174</f>
        <v>0</v>
      </c>
      <c r="G162" s="19" t="str">
        <f t="shared" si="8"/>
        <v/>
      </c>
      <c r="H162" s="20">
        <f t="shared" si="9"/>
        <v>0</v>
      </c>
      <c r="I162" s="83" t="s">
        <v>134</v>
      </c>
    </row>
    <row r="163" s="47" customFormat="1" ht="24" hidden="1" customHeight="1" spans="1:8">
      <c r="A163" s="66">
        <v>2011701</v>
      </c>
      <c r="B163" s="67" t="s">
        <v>137</v>
      </c>
      <c r="C163" s="71">
        <v>0</v>
      </c>
      <c r="D163" s="72"/>
      <c r="E163" s="84" t="str">
        <f t="shared" si="7"/>
        <v/>
      </c>
      <c r="F163" s="85">
        <v>0</v>
      </c>
      <c r="G163" s="75" t="str">
        <f t="shared" si="8"/>
        <v/>
      </c>
      <c r="H163" s="76">
        <f t="shared" si="9"/>
        <v>0</v>
      </c>
    </row>
    <row r="164" s="47" customFormat="1" ht="24" hidden="1" customHeight="1" spans="1:8">
      <c r="A164" s="66">
        <v>2011702</v>
      </c>
      <c r="B164" s="67" t="s">
        <v>138</v>
      </c>
      <c r="C164" s="71">
        <v>0</v>
      </c>
      <c r="D164" s="72"/>
      <c r="E164" s="84" t="str">
        <f t="shared" si="7"/>
        <v/>
      </c>
      <c r="F164" s="85">
        <v>0</v>
      </c>
      <c r="G164" s="75" t="str">
        <f t="shared" si="8"/>
        <v/>
      </c>
      <c r="H164" s="76">
        <f t="shared" si="9"/>
        <v>0</v>
      </c>
    </row>
    <row r="165" s="47" customFormat="1" ht="24" hidden="1" customHeight="1" spans="1:8">
      <c r="A165" s="66">
        <v>2011703</v>
      </c>
      <c r="B165" s="67" t="s">
        <v>139</v>
      </c>
      <c r="C165" s="71">
        <v>0</v>
      </c>
      <c r="D165" s="72"/>
      <c r="E165" s="84" t="str">
        <f t="shared" si="7"/>
        <v/>
      </c>
      <c r="F165" s="85">
        <v>0</v>
      </c>
      <c r="G165" s="75" t="str">
        <f t="shared" si="8"/>
        <v/>
      </c>
      <c r="H165" s="76">
        <f t="shared" si="9"/>
        <v>0</v>
      </c>
    </row>
    <row r="166" s="47" customFormat="1" ht="24" hidden="1" customHeight="1" spans="1:8">
      <c r="A166" s="66">
        <v>2011704</v>
      </c>
      <c r="B166" s="67" t="s">
        <v>236</v>
      </c>
      <c r="C166" s="71">
        <v>0</v>
      </c>
      <c r="D166" s="72"/>
      <c r="E166" s="84" t="str">
        <f t="shared" si="7"/>
        <v/>
      </c>
      <c r="F166" s="85">
        <v>0</v>
      </c>
      <c r="G166" s="75" t="str">
        <f t="shared" si="8"/>
        <v/>
      </c>
      <c r="H166" s="76">
        <f t="shared" si="9"/>
        <v>0</v>
      </c>
    </row>
    <row r="167" s="47" customFormat="1" ht="24" hidden="1" customHeight="1" spans="1:8">
      <c r="A167" s="66">
        <v>2011705</v>
      </c>
      <c r="B167" s="67" t="s">
        <v>237</v>
      </c>
      <c r="C167" s="71">
        <v>0</v>
      </c>
      <c r="D167" s="72"/>
      <c r="E167" s="84" t="str">
        <f t="shared" si="7"/>
        <v/>
      </c>
      <c r="F167" s="85">
        <v>0</v>
      </c>
      <c r="G167" s="75" t="str">
        <f t="shared" si="8"/>
        <v/>
      </c>
      <c r="H167" s="76">
        <f t="shared" si="9"/>
        <v>0</v>
      </c>
    </row>
    <row r="168" s="47" customFormat="1" ht="24" hidden="1" customHeight="1" spans="1:8">
      <c r="A168" s="66">
        <v>2011706</v>
      </c>
      <c r="B168" s="67" t="s">
        <v>238</v>
      </c>
      <c r="C168" s="71">
        <v>0</v>
      </c>
      <c r="D168" s="72"/>
      <c r="E168" s="84" t="str">
        <f t="shared" si="7"/>
        <v/>
      </c>
      <c r="F168" s="85">
        <v>0</v>
      </c>
      <c r="G168" s="75" t="str">
        <f t="shared" si="8"/>
        <v/>
      </c>
      <c r="H168" s="76">
        <f t="shared" si="9"/>
        <v>0</v>
      </c>
    </row>
    <row r="169" s="47" customFormat="1" ht="24" hidden="1" customHeight="1" spans="1:8">
      <c r="A169" s="66">
        <v>2011707</v>
      </c>
      <c r="B169" s="67" t="s">
        <v>239</v>
      </c>
      <c r="C169" s="71">
        <v>0</v>
      </c>
      <c r="D169" s="72"/>
      <c r="E169" s="84" t="str">
        <f t="shared" si="7"/>
        <v/>
      </c>
      <c r="F169" s="85">
        <v>0</v>
      </c>
      <c r="G169" s="75" t="str">
        <f t="shared" si="8"/>
        <v/>
      </c>
      <c r="H169" s="76">
        <f t="shared" si="9"/>
        <v>0</v>
      </c>
    </row>
    <row r="170" s="47" customFormat="1" ht="24" hidden="1" customHeight="1" spans="1:8">
      <c r="A170" s="66">
        <v>2011708</v>
      </c>
      <c r="B170" s="67" t="s">
        <v>240</v>
      </c>
      <c r="C170" s="71">
        <v>0</v>
      </c>
      <c r="D170" s="72"/>
      <c r="E170" s="84" t="str">
        <f t="shared" si="7"/>
        <v/>
      </c>
      <c r="F170" s="85">
        <v>0</v>
      </c>
      <c r="G170" s="75" t="str">
        <f t="shared" si="8"/>
        <v/>
      </c>
      <c r="H170" s="76">
        <f t="shared" si="9"/>
        <v>0</v>
      </c>
    </row>
    <row r="171" s="47" customFormat="1" ht="24" hidden="1" customHeight="1" spans="1:8">
      <c r="A171" s="66">
        <v>2011709</v>
      </c>
      <c r="B171" s="67" t="s">
        <v>241</v>
      </c>
      <c r="C171" s="71">
        <v>0</v>
      </c>
      <c r="D171" s="72"/>
      <c r="E171" s="84" t="str">
        <f t="shared" si="7"/>
        <v/>
      </c>
      <c r="F171" s="85">
        <v>0</v>
      </c>
      <c r="G171" s="75" t="str">
        <f t="shared" si="8"/>
        <v/>
      </c>
      <c r="H171" s="76">
        <f t="shared" si="9"/>
        <v>0</v>
      </c>
    </row>
    <row r="172" ht="24" hidden="1" customHeight="1" spans="1:8">
      <c r="A172" s="66">
        <v>2011710</v>
      </c>
      <c r="B172" s="67" t="s">
        <v>180</v>
      </c>
      <c r="C172" s="71">
        <v>0</v>
      </c>
      <c r="D172" s="72"/>
      <c r="E172" s="84" t="str">
        <f t="shared" si="7"/>
        <v/>
      </c>
      <c r="F172" s="85">
        <v>0</v>
      </c>
      <c r="G172" s="75" t="str">
        <f t="shared" si="8"/>
        <v/>
      </c>
      <c r="H172" s="76">
        <f t="shared" si="9"/>
        <v>0</v>
      </c>
    </row>
    <row r="173" s="47" customFormat="1" ht="24" hidden="1" customHeight="1" spans="1:8">
      <c r="A173" s="66">
        <v>2011750</v>
      </c>
      <c r="B173" s="67" t="s">
        <v>146</v>
      </c>
      <c r="C173" s="71">
        <v>0</v>
      </c>
      <c r="D173" s="72"/>
      <c r="E173" s="84" t="str">
        <f t="shared" si="7"/>
        <v/>
      </c>
      <c r="F173" s="85">
        <v>0</v>
      </c>
      <c r="G173" s="75" t="str">
        <f t="shared" si="8"/>
        <v/>
      </c>
      <c r="H173" s="76">
        <f t="shared" si="9"/>
        <v>0</v>
      </c>
    </row>
    <row r="174" s="47" customFormat="1" ht="27.75" hidden="1" customHeight="1" spans="1:9">
      <c r="A174" s="66">
        <v>2011799</v>
      </c>
      <c r="B174" s="67" t="s">
        <v>242</v>
      </c>
      <c r="C174" s="68"/>
      <c r="D174" s="68"/>
      <c r="E174" s="69" t="str">
        <f t="shared" si="7"/>
        <v/>
      </c>
      <c r="F174" s="70"/>
      <c r="G174" s="27" t="str">
        <f t="shared" si="8"/>
        <v/>
      </c>
      <c r="H174" s="32">
        <f t="shared" si="9"/>
        <v>0</v>
      </c>
      <c r="I174" s="83" t="s">
        <v>134</v>
      </c>
    </row>
    <row r="175" s="48" customFormat="1" ht="24" hidden="1" customHeight="1" spans="1:8">
      <c r="A175" s="65">
        <v>20123</v>
      </c>
      <c r="B175" s="65" t="s">
        <v>243</v>
      </c>
      <c r="C175" s="87">
        <v>0</v>
      </c>
      <c r="D175" s="88"/>
      <c r="E175" s="84" t="str">
        <f t="shared" si="7"/>
        <v/>
      </c>
      <c r="F175" s="85">
        <v>0</v>
      </c>
      <c r="G175" s="89" t="str">
        <f t="shared" si="8"/>
        <v/>
      </c>
      <c r="H175" s="76">
        <f t="shared" si="9"/>
        <v>0</v>
      </c>
    </row>
    <row r="176" s="47" customFormat="1" ht="24" hidden="1" customHeight="1" spans="1:8">
      <c r="A176" s="66">
        <v>2012301</v>
      </c>
      <c r="B176" s="67" t="s">
        <v>137</v>
      </c>
      <c r="C176" s="71">
        <v>0</v>
      </c>
      <c r="D176" s="72"/>
      <c r="E176" s="84" t="str">
        <f t="shared" si="7"/>
        <v/>
      </c>
      <c r="F176" s="85">
        <v>0</v>
      </c>
      <c r="G176" s="75" t="str">
        <f t="shared" si="8"/>
        <v/>
      </c>
      <c r="H176" s="76">
        <f t="shared" si="9"/>
        <v>0</v>
      </c>
    </row>
    <row r="177" s="47" customFormat="1" ht="24" hidden="1" customHeight="1" spans="1:8">
      <c r="A177" s="66">
        <v>2012302</v>
      </c>
      <c r="B177" s="67" t="s">
        <v>138</v>
      </c>
      <c r="C177" s="71">
        <v>0</v>
      </c>
      <c r="D177" s="72"/>
      <c r="E177" s="84" t="str">
        <f t="shared" si="7"/>
        <v/>
      </c>
      <c r="F177" s="85">
        <v>0</v>
      </c>
      <c r="G177" s="75" t="str">
        <f t="shared" si="8"/>
        <v/>
      </c>
      <c r="H177" s="76">
        <f t="shared" si="9"/>
        <v>0</v>
      </c>
    </row>
    <row r="178" s="47" customFormat="1" ht="24" hidden="1" customHeight="1" spans="1:8">
      <c r="A178" s="66">
        <v>2012303</v>
      </c>
      <c r="B178" s="67" t="s">
        <v>139</v>
      </c>
      <c r="C178" s="71">
        <v>0</v>
      </c>
      <c r="D178" s="72"/>
      <c r="E178" s="84" t="str">
        <f t="shared" si="7"/>
        <v/>
      </c>
      <c r="F178" s="85">
        <v>0</v>
      </c>
      <c r="G178" s="75" t="str">
        <f t="shared" si="8"/>
        <v/>
      </c>
      <c r="H178" s="76">
        <f t="shared" si="9"/>
        <v>0</v>
      </c>
    </row>
    <row r="179" s="47" customFormat="1" ht="24" hidden="1" customHeight="1" spans="1:8">
      <c r="A179" s="66">
        <v>2012304</v>
      </c>
      <c r="B179" s="67" t="s">
        <v>244</v>
      </c>
      <c r="C179" s="71">
        <v>0</v>
      </c>
      <c r="D179" s="72"/>
      <c r="E179" s="84" t="str">
        <f t="shared" si="7"/>
        <v/>
      </c>
      <c r="F179" s="85">
        <v>0</v>
      </c>
      <c r="G179" s="75" t="str">
        <f t="shared" si="8"/>
        <v/>
      </c>
      <c r="H179" s="76">
        <f t="shared" si="9"/>
        <v>0</v>
      </c>
    </row>
    <row r="180" ht="24" hidden="1" customHeight="1" spans="1:8">
      <c r="A180" s="66">
        <v>2012350</v>
      </c>
      <c r="B180" s="67" t="s">
        <v>146</v>
      </c>
      <c r="C180" s="71">
        <v>0</v>
      </c>
      <c r="D180" s="72"/>
      <c r="E180" s="84" t="str">
        <f t="shared" si="7"/>
        <v/>
      </c>
      <c r="F180" s="85">
        <v>0</v>
      </c>
      <c r="G180" s="75" t="str">
        <f t="shared" si="8"/>
        <v/>
      </c>
      <c r="H180" s="76">
        <f t="shared" si="9"/>
        <v>0</v>
      </c>
    </row>
    <row r="181" s="47" customFormat="1" ht="24" hidden="1" customHeight="1" spans="1:8">
      <c r="A181" s="66">
        <v>2012399</v>
      </c>
      <c r="B181" s="67" t="s">
        <v>245</v>
      </c>
      <c r="C181" s="71">
        <v>0</v>
      </c>
      <c r="D181" s="72"/>
      <c r="E181" s="84" t="str">
        <f t="shared" si="7"/>
        <v/>
      </c>
      <c r="F181" s="85">
        <v>0</v>
      </c>
      <c r="G181" s="75" t="str">
        <f t="shared" si="8"/>
        <v/>
      </c>
      <c r="H181" s="76">
        <f t="shared" si="9"/>
        <v>0</v>
      </c>
    </row>
    <row r="182" s="48" customFormat="1" ht="24" hidden="1" customHeight="1" spans="1:8">
      <c r="A182" s="65">
        <v>20124</v>
      </c>
      <c r="B182" s="65" t="s">
        <v>246</v>
      </c>
      <c r="C182" s="87">
        <v>0</v>
      </c>
      <c r="D182" s="88"/>
      <c r="E182" s="84" t="str">
        <f t="shared" si="7"/>
        <v/>
      </c>
      <c r="F182" s="85">
        <v>0</v>
      </c>
      <c r="G182" s="89" t="str">
        <f t="shared" si="8"/>
        <v/>
      </c>
      <c r="H182" s="76">
        <f t="shared" si="9"/>
        <v>0</v>
      </c>
    </row>
    <row r="183" s="47" customFormat="1" ht="24" hidden="1" customHeight="1" spans="1:8">
      <c r="A183" s="66">
        <v>2012401</v>
      </c>
      <c r="B183" s="67" t="s">
        <v>137</v>
      </c>
      <c r="C183" s="71">
        <v>0</v>
      </c>
      <c r="D183" s="72"/>
      <c r="E183" s="84" t="str">
        <f t="shared" si="7"/>
        <v/>
      </c>
      <c r="F183" s="85">
        <v>0</v>
      </c>
      <c r="G183" s="75" t="str">
        <f t="shared" si="8"/>
        <v/>
      </c>
      <c r="H183" s="76">
        <f t="shared" si="9"/>
        <v>0</v>
      </c>
    </row>
    <row r="184" s="47" customFormat="1" ht="24" hidden="1" customHeight="1" spans="1:8">
      <c r="A184" s="66">
        <v>2012402</v>
      </c>
      <c r="B184" s="67" t="s">
        <v>138</v>
      </c>
      <c r="C184" s="71">
        <v>0</v>
      </c>
      <c r="D184" s="72"/>
      <c r="E184" s="84" t="str">
        <f t="shared" si="7"/>
        <v/>
      </c>
      <c r="F184" s="85">
        <v>0</v>
      </c>
      <c r="G184" s="75" t="str">
        <f t="shared" si="8"/>
        <v/>
      </c>
      <c r="H184" s="76">
        <f t="shared" si="9"/>
        <v>0</v>
      </c>
    </row>
    <row r="185" s="47" customFormat="1" ht="24" hidden="1" customHeight="1" spans="1:8">
      <c r="A185" s="66">
        <v>2012403</v>
      </c>
      <c r="B185" s="67" t="s">
        <v>139</v>
      </c>
      <c r="C185" s="71">
        <v>0</v>
      </c>
      <c r="D185" s="72"/>
      <c r="E185" s="84" t="str">
        <f t="shared" si="7"/>
        <v/>
      </c>
      <c r="F185" s="85">
        <v>0</v>
      </c>
      <c r="G185" s="75" t="str">
        <f t="shared" si="8"/>
        <v/>
      </c>
      <c r="H185" s="76">
        <f t="shared" si="9"/>
        <v>0</v>
      </c>
    </row>
    <row r="186" ht="24" hidden="1" customHeight="1" spans="1:8">
      <c r="A186" s="66">
        <v>2012404</v>
      </c>
      <c r="B186" s="67" t="s">
        <v>247</v>
      </c>
      <c r="C186" s="71">
        <v>0</v>
      </c>
      <c r="D186" s="72"/>
      <c r="E186" s="84" t="str">
        <f t="shared" si="7"/>
        <v/>
      </c>
      <c r="F186" s="85">
        <v>0</v>
      </c>
      <c r="G186" s="75" t="str">
        <f t="shared" si="8"/>
        <v/>
      </c>
      <c r="H186" s="76">
        <f t="shared" si="9"/>
        <v>0</v>
      </c>
    </row>
    <row r="187" s="47" customFormat="1" ht="24" hidden="1" customHeight="1" spans="1:8">
      <c r="A187" s="66">
        <v>2012450</v>
      </c>
      <c r="B187" s="67" t="s">
        <v>146</v>
      </c>
      <c r="C187" s="71">
        <v>0</v>
      </c>
      <c r="D187" s="72"/>
      <c r="E187" s="84" t="str">
        <f t="shared" si="7"/>
        <v/>
      </c>
      <c r="F187" s="85">
        <v>0</v>
      </c>
      <c r="G187" s="75" t="str">
        <f t="shared" si="8"/>
        <v/>
      </c>
      <c r="H187" s="76">
        <f t="shared" si="9"/>
        <v>0</v>
      </c>
    </row>
    <row r="188" s="47" customFormat="1" ht="24" hidden="1" customHeight="1" spans="1:8">
      <c r="A188" s="66">
        <v>2012499</v>
      </c>
      <c r="B188" s="67" t="s">
        <v>248</v>
      </c>
      <c r="C188" s="71">
        <v>0</v>
      </c>
      <c r="D188" s="72"/>
      <c r="E188" s="84" t="str">
        <f t="shared" si="7"/>
        <v/>
      </c>
      <c r="F188" s="85">
        <v>0</v>
      </c>
      <c r="G188" s="75" t="str">
        <f t="shared" si="8"/>
        <v/>
      </c>
      <c r="H188" s="76">
        <f t="shared" si="9"/>
        <v>0</v>
      </c>
    </row>
    <row r="189" s="48" customFormat="1" ht="24" customHeight="1" spans="1:9">
      <c r="A189" s="65">
        <v>20125</v>
      </c>
      <c r="B189" s="65" t="s">
        <v>249</v>
      </c>
      <c r="C189" s="63">
        <f>SUM(C190:C197)</f>
        <v>0</v>
      </c>
      <c r="D189" s="63">
        <f>SUM(D190:D197)</f>
        <v>5</v>
      </c>
      <c r="E189" s="64" t="str">
        <f t="shared" si="7"/>
        <v/>
      </c>
      <c r="F189" s="63">
        <f>SUM(F190:F197)</f>
        <v>0</v>
      </c>
      <c r="G189" s="19" t="str">
        <f t="shared" si="8"/>
        <v/>
      </c>
      <c r="H189" s="20">
        <f t="shared" si="9"/>
        <v>5</v>
      </c>
      <c r="I189" s="83" t="s">
        <v>134</v>
      </c>
    </row>
    <row r="190" s="47" customFormat="1" ht="24" hidden="1" customHeight="1" spans="1:8">
      <c r="A190" s="66">
        <v>2012501</v>
      </c>
      <c r="B190" s="67" t="s">
        <v>137</v>
      </c>
      <c r="C190" s="71">
        <v>0</v>
      </c>
      <c r="D190" s="72"/>
      <c r="E190" s="84" t="str">
        <f t="shared" si="7"/>
        <v/>
      </c>
      <c r="F190" s="85">
        <v>0</v>
      </c>
      <c r="G190" s="75" t="str">
        <f t="shared" si="8"/>
        <v/>
      </c>
      <c r="H190" s="76">
        <f t="shared" si="9"/>
        <v>0</v>
      </c>
    </row>
    <row r="191" s="47" customFormat="1" ht="24" hidden="1" customHeight="1" spans="1:8">
      <c r="A191" s="66">
        <v>2012502</v>
      </c>
      <c r="B191" s="67" t="s">
        <v>138</v>
      </c>
      <c r="C191" s="71">
        <v>0</v>
      </c>
      <c r="D191" s="72"/>
      <c r="E191" s="84" t="str">
        <f t="shared" si="7"/>
        <v/>
      </c>
      <c r="F191" s="85">
        <v>0</v>
      </c>
      <c r="G191" s="75" t="str">
        <f t="shared" si="8"/>
        <v/>
      </c>
      <c r="H191" s="76">
        <f t="shared" si="9"/>
        <v>0</v>
      </c>
    </row>
    <row r="192" s="47" customFormat="1" ht="24" hidden="1" customHeight="1" spans="1:8">
      <c r="A192" s="66">
        <v>2012503</v>
      </c>
      <c r="B192" s="67" t="s">
        <v>139</v>
      </c>
      <c r="C192" s="71">
        <v>0</v>
      </c>
      <c r="D192" s="72"/>
      <c r="E192" s="84" t="str">
        <f t="shared" si="7"/>
        <v/>
      </c>
      <c r="F192" s="85">
        <v>0</v>
      </c>
      <c r="G192" s="75" t="str">
        <f t="shared" si="8"/>
        <v/>
      </c>
      <c r="H192" s="76">
        <f t="shared" si="9"/>
        <v>0</v>
      </c>
    </row>
    <row r="193" s="47" customFormat="1" ht="24" hidden="1" customHeight="1" spans="1:8">
      <c r="A193" s="66">
        <v>2012504</v>
      </c>
      <c r="B193" s="67" t="s">
        <v>250</v>
      </c>
      <c r="C193" s="71">
        <v>0</v>
      </c>
      <c r="D193" s="72"/>
      <c r="E193" s="84" t="str">
        <f t="shared" si="7"/>
        <v/>
      </c>
      <c r="F193" s="85">
        <v>0</v>
      </c>
      <c r="G193" s="75" t="str">
        <f t="shared" si="8"/>
        <v/>
      </c>
      <c r="H193" s="76">
        <f t="shared" si="9"/>
        <v>0</v>
      </c>
    </row>
    <row r="194" hidden="1" spans="1:8">
      <c r="A194" s="66">
        <v>2012505</v>
      </c>
      <c r="B194" s="67" t="s">
        <v>251</v>
      </c>
      <c r="C194" s="71">
        <v>0</v>
      </c>
      <c r="D194" s="72"/>
      <c r="E194" s="84" t="str">
        <f t="shared" si="7"/>
        <v/>
      </c>
      <c r="F194" s="85">
        <v>0</v>
      </c>
      <c r="G194" s="75" t="str">
        <f t="shared" si="8"/>
        <v/>
      </c>
      <c r="H194" s="76">
        <f t="shared" si="9"/>
        <v>0</v>
      </c>
    </row>
    <row r="195" s="47" customFormat="1" ht="24" customHeight="1" spans="1:9">
      <c r="A195" s="66">
        <v>2012506</v>
      </c>
      <c r="B195" s="67" t="s">
        <v>252</v>
      </c>
      <c r="C195" s="68">
        <v>0</v>
      </c>
      <c r="D195" s="68">
        <v>5</v>
      </c>
      <c r="E195" s="69" t="str">
        <f t="shared" si="7"/>
        <v/>
      </c>
      <c r="F195" s="70">
        <v>0</v>
      </c>
      <c r="G195" s="27" t="str">
        <f t="shared" si="8"/>
        <v/>
      </c>
      <c r="H195" s="32">
        <f t="shared" si="9"/>
        <v>5</v>
      </c>
      <c r="I195" s="83" t="s">
        <v>134</v>
      </c>
    </row>
    <row r="196" hidden="1" spans="1:8">
      <c r="A196" s="66">
        <v>2012550</v>
      </c>
      <c r="B196" s="67" t="s">
        <v>146</v>
      </c>
      <c r="C196" s="71">
        <v>0</v>
      </c>
      <c r="D196" s="72"/>
      <c r="E196" s="84" t="str">
        <f t="shared" si="7"/>
        <v/>
      </c>
      <c r="F196" s="85">
        <v>0</v>
      </c>
      <c r="G196" s="75" t="str">
        <f t="shared" si="8"/>
        <v/>
      </c>
      <c r="H196" s="76">
        <f t="shared" si="9"/>
        <v>0</v>
      </c>
    </row>
    <row r="197" hidden="1" spans="1:8">
      <c r="A197" s="66">
        <v>2012599</v>
      </c>
      <c r="B197" s="67" t="s">
        <v>253</v>
      </c>
      <c r="C197" s="71">
        <v>0</v>
      </c>
      <c r="D197" s="72"/>
      <c r="E197" s="84" t="str">
        <f t="shared" si="7"/>
        <v/>
      </c>
      <c r="F197" s="85">
        <v>0</v>
      </c>
      <c r="G197" s="75" t="str">
        <f t="shared" si="8"/>
        <v/>
      </c>
      <c r="H197" s="76">
        <f t="shared" si="9"/>
        <v>0</v>
      </c>
    </row>
    <row r="198" s="1" customFormat="1" ht="24" customHeight="1" spans="1:9">
      <c r="A198" s="65">
        <v>20126</v>
      </c>
      <c r="B198" s="65" t="s">
        <v>254</v>
      </c>
      <c r="C198" s="63">
        <f>SUM(C199:C203)</f>
        <v>0</v>
      </c>
      <c r="D198" s="63">
        <f>SUM(D199:D203)</f>
        <v>0</v>
      </c>
      <c r="E198" s="64" t="str">
        <f t="shared" ref="E198:E261" si="10">IFERROR(D198/C198*100,"")</f>
        <v/>
      </c>
      <c r="F198" s="63">
        <f>SUM(F199:F203)</f>
        <v>0</v>
      </c>
      <c r="G198" s="19" t="str">
        <f t="shared" ref="G198:G261" si="11">IFERROR(H198/F198*100,"")</f>
        <v/>
      </c>
      <c r="H198" s="20">
        <f t="shared" ref="H198:H261" si="12">D198-F198</f>
        <v>0</v>
      </c>
      <c r="I198" s="78" t="s">
        <v>134</v>
      </c>
    </row>
    <row r="199" s="47" customFormat="1" ht="24" hidden="1" customHeight="1" spans="1:9">
      <c r="A199" s="66">
        <v>2012601</v>
      </c>
      <c r="B199" s="67" t="s">
        <v>137</v>
      </c>
      <c r="C199" s="68"/>
      <c r="D199" s="68"/>
      <c r="E199" s="69" t="str">
        <f t="shared" si="10"/>
        <v/>
      </c>
      <c r="F199" s="70"/>
      <c r="G199" s="27" t="str">
        <f t="shared" si="11"/>
        <v/>
      </c>
      <c r="H199" s="32">
        <f t="shared" si="12"/>
        <v>0</v>
      </c>
      <c r="I199" s="83" t="s">
        <v>134</v>
      </c>
    </row>
    <row r="200" s="47" customFormat="1" ht="24" hidden="1" customHeight="1" spans="1:9">
      <c r="A200" s="66">
        <v>2012602</v>
      </c>
      <c r="B200" s="67" t="s">
        <v>138</v>
      </c>
      <c r="C200" s="68"/>
      <c r="D200" s="68"/>
      <c r="E200" s="69" t="str">
        <f t="shared" si="10"/>
        <v/>
      </c>
      <c r="F200" s="70"/>
      <c r="G200" s="27" t="str">
        <f t="shared" si="11"/>
        <v/>
      </c>
      <c r="H200" s="32">
        <f t="shared" si="12"/>
        <v>0</v>
      </c>
      <c r="I200" s="83" t="s">
        <v>134</v>
      </c>
    </row>
    <row r="201" s="47" customFormat="1" ht="24" hidden="1" customHeight="1" spans="1:9">
      <c r="A201" s="66">
        <v>2012603</v>
      </c>
      <c r="B201" s="67" t="s">
        <v>139</v>
      </c>
      <c r="C201" s="68"/>
      <c r="D201" s="68"/>
      <c r="E201" s="69" t="str">
        <f t="shared" si="10"/>
        <v/>
      </c>
      <c r="F201" s="70"/>
      <c r="G201" s="31" t="str">
        <f t="shared" si="11"/>
        <v/>
      </c>
      <c r="H201" s="32">
        <f t="shared" si="12"/>
        <v>0</v>
      </c>
      <c r="I201" s="83" t="s">
        <v>134</v>
      </c>
    </row>
    <row r="202" ht="24" hidden="1" customHeight="1" spans="1:9">
      <c r="A202" s="66">
        <v>2012604</v>
      </c>
      <c r="B202" s="67" t="s">
        <v>255</v>
      </c>
      <c r="C202" s="68"/>
      <c r="D202" s="68"/>
      <c r="E202" s="69" t="str">
        <f t="shared" si="10"/>
        <v/>
      </c>
      <c r="F202" s="70"/>
      <c r="G202" s="27" t="str">
        <f t="shared" si="11"/>
        <v/>
      </c>
      <c r="H202" s="32">
        <f t="shared" si="12"/>
        <v>0</v>
      </c>
      <c r="I202" s="78" t="s">
        <v>134</v>
      </c>
    </row>
    <row r="203" s="47" customFormat="1" ht="24" hidden="1" customHeight="1" spans="1:9">
      <c r="A203" s="66">
        <v>2012699</v>
      </c>
      <c r="B203" s="67" t="s">
        <v>256</v>
      </c>
      <c r="C203" s="68"/>
      <c r="D203" s="68"/>
      <c r="E203" s="69" t="str">
        <f t="shared" si="10"/>
        <v/>
      </c>
      <c r="F203" s="70"/>
      <c r="G203" s="27" t="str">
        <f t="shared" si="11"/>
        <v/>
      </c>
      <c r="H203" s="32">
        <f t="shared" si="12"/>
        <v>0</v>
      </c>
      <c r="I203" s="83" t="s">
        <v>134</v>
      </c>
    </row>
    <row r="204" s="48" customFormat="1" ht="24" customHeight="1" spans="1:9">
      <c r="A204" s="65">
        <v>20128</v>
      </c>
      <c r="B204" s="65" t="s">
        <v>257</v>
      </c>
      <c r="C204" s="63">
        <f>SUM(C205:C210)</f>
        <v>0</v>
      </c>
      <c r="D204" s="63">
        <f>SUM(D205:D210)</f>
        <v>0</v>
      </c>
      <c r="E204" s="64" t="str">
        <f t="shared" si="10"/>
        <v/>
      </c>
      <c r="F204" s="63">
        <f>SUM(F205:F210)</f>
        <v>0</v>
      </c>
      <c r="G204" s="19" t="str">
        <f t="shared" si="11"/>
        <v/>
      </c>
      <c r="H204" s="20">
        <f t="shared" si="12"/>
        <v>0</v>
      </c>
      <c r="I204" s="83" t="s">
        <v>134</v>
      </c>
    </row>
    <row r="205" s="47" customFormat="1" ht="24" hidden="1" customHeight="1" spans="1:9">
      <c r="A205" s="66">
        <v>2012801</v>
      </c>
      <c r="B205" s="67" t="s">
        <v>137</v>
      </c>
      <c r="C205" s="68"/>
      <c r="D205" s="68"/>
      <c r="E205" s="69" t="str">
        <f t="shared" si="10"/>
        <v/>
      </c>
      <c r="F205" s="70"/>
      <c r="G205" s="27" t="str">
        <f t="shared" si="11"/>
        <v/>
      </c>
      <c r="H205" s="32">
        <f t="shared" si="12"/>
        <v>0</v>
      </c>
      <c r="I205" s="83" t="s">
        <v>134</v>
      </c>
    </row>
    <row r="206" s="47" customFormat="1" ht="24" hidden="1" customHeight="1" spans="1:9">
      <c r="A206" s="66">
        <v>2012802</v>
      </c>
      <c r="B206" s="67" t="s">
        <v>138</v>
      </c>
      <c r="C206" s="68"/>
      <c r="D206" s="68"/>
      <c r="E206" s="69" t="str">
        <f t="shared" si="10"/>
        <v/>
      </c>
      <c r="F206" s="70"/>
      <c r="G206" s="27" t="str">
        <f t="shared" si="11"/>
        <v/>
      </c>
      <c r="H206" s="32">
        <f t="shared" si="12"/>
        <v>0</v>
      </c>
      <c r="I206" s="83" t="s">
        <v>134</v>
      </c>
    </row>
    <row r="207" s="47" customFormat="1" ht="24" hidden="1" customHeight="1" spans="1:9">
      <c r="A207" s="66">
        <v>2012803</v>
      </c>
      <c r="B207" s="67" t="s">
        <v>139</v>
      </c>
      <c r="C207" s="68"/>
      <c r="D207" s="68"/>
      <c r="E207" s="31" t="str">
        <f t="shared" si="10"/>
        <v/>
      </c>
      <c r="F207" s="70"/>
      <c r="G207" s="27" t="str">
        <f t="shared" si="11"/>
        <v/>
      </c>
      <c r="H207" s="32">
        <f t="shared" si="12"/>
        <v>0</v>
      </c>
      <c r="I207" s="83" t="s">
        <v>134</v>
      </c>
    </row>
    <row r="208" s="47" customFormat="1" ht="24" hidden="1" customHeight="1" spans="1:8">
      <c r="A208" s="66">
        <v>2012804</v>
      </c>
      <c r="B208" s="67" t="s">
        <v>151</v>
      </c>
      <c r="C208" s="71">
        <v>0</v>
      </c>
      <c r="D208" s="72"/>
      <c r="E208" s="73" t="str">
        <f t="shared" si="10"/>
        <v/>
      </c>
      <c r="F208" s="74">
        <v>0</v>
      </c>
      <c r="G208" s="75" t="str">
        <f t="shared" si="11"/>
        <v/>
      </c>
      <c r="H208" s="76">
        <f t="shared" si="12"/>
        <v>0</v>
      </c>
    </row>
    <row r="209" s="47" customFormat="1" ht="24" hidden="1" customHeight="1" spans="1:8">
      <c r="A209" s="66">
        <v>2012850</v>
      </c>
      <c r="B209" s="67" t="s">
        <v>146</v>
      </c>
      <c r="C209" s="71">
        <v>0</v>
      </c>
      <c r="D209" s="72"/>
      <c r="E209" s="73" t="str">
        <f t="shared" si="10"/>
        <v/>
      </c>
      <c r="F209" s="74">
        <v>0</v>
      </c>
      <c r="G209" s="75" t="str">
        <f t="shared" si="11"/>
        <v/>
      </c>
      <c r="H209" s="76">
        <f t="shared" si="12"/>
        <v>0</v>
      </c>
    </row>
    <row r="210" ht="24" hidden="1" customHeight="1" spans="1:9">
      <c r="A210" s="66">
        <v>2012899</v>
      </c>
      <c r="B210" s="67" t="s">
        <v>258</v>
      </c>
      <c r="C210" s="68"/>
      <c r="D210" s="68"/>
      <c r="E210" s="69" t="str">
        <f t="shared" si="10"/>
        <v/>
      </c>
      <c r="F210" s="70"/>
      <c r="G210" s="27" t="str">
        <f t="shared" si="11"/>
        <v/>
      </c>
      <c r="H210" s="32">
        <f t="shared" si="12"/>
        <v>0</v>
      </c>
      <c r="I210" s="78" t="s">
        <v>134</v>
      </c>
    </row>
    <row r="211" s="48" customFormat="1" ht="24" customHeight="1" spans="1:9">
      <c r="A211" s="65">
        <v>20129</v>
      </c>
      <c r="B211" s="65" t="s">
        <v>259</v>
      </c>
      <c r="C211" s="63">
        <f>SUM(C212:C218)</f>
        <v>0</v>
      </c>
      <c r="D211" s="63">
        <f>SUM(D212:D218)</f>
        <v>1</v>
      </c>
      <c r="E211" s="64" t="str">
        <f t="shared" si="10"/>
        <v/>
      </c>
      <c r="F211" s="63">
        <f>SUM(F212:F218)</f>
        <v>0</v>
      </c>
      <c r="G211" s="19" t="str">
        <f t="shared" si="11"/>
        <v/>
      </c>
      <c r="H211" s="20">
        <f t="shared" si="12"/>
        <v>1</v>
      </c>
      <c r="I211" s="83" t="s">
        <v>134</v>
      </c>
    </row>
    <row r="212" s="47" customFormat="1" ht="24" hidden="1" customHeight="1" spans="1:9">
      <c r="A212" s="66">
        <v>2012901</v>
      </c>
      <c r="B212" s="67" t="s">
        <v>137</v>
      </c>
      <c r="C212" s="68"/>
      <c r="D212" s="68"/>
      <c r="E212" s="69" t="str">
        <f t="shared" si="10"/>
        <v/>
      </c>
      <c r="F212" s="70"/>
      <c r="G212" s="27" t="str">
        <f t="shared" si="11"/>
        <v/>
      </c>
      <c r="H212" s="32">
        <f t="shared" si="12"/>
        <v>0</v>
      </c>
      <c r="I212" s="83" t="s">
        <v>134</v>
      </c>
    </row>
    <row r="213" s="47" customFormat="1" ht="24" hidden="1" customHeight="1" spans="1:9">
      <c r="A213" s="66">
        <v>2012902</v>
      </c>
      <c r="B213" s="67" t="s">
        <v>138</v>
      </c>
      <c r="C213" s="68"/>
      <c r="D213" s="68"/>
      <c r="E213" s="69" t="str">
        <f t="shared" si="10"/>
        <v/>
      </c>
      <c r="F213" s="70"/>
      <c r="G213" s="27" t="str">
        <f t="shared" si="11"/>
        <v/>
      </c>
      <c r="H213" s="32">
        <f t="shared" si="12"/>
        <v>0</v>
      </c>
      <c r="I213" s="83" t="s">
        <v>134</v>
      </c>
    </row>
    <row r="214" ht="24" hidden="1" customHeight="1" spans="1:9">
      <c r="A214" s="66">
        <v>2012903</v>
      </c>
      <c r="B214" s="67" t="s">
        <v>139</v>
      </c>
      <c r="C214" s="68"/>
      <c r="D214" s="68"/>
      <c r="E214" s="69" t="str">
        <f t="shared" si="10"/>
        <v/>
      </c>
      <c r="F214" s="70"/>
      <c r="G214" s="27" t="str">
        <f t="shared" si="11"/>
        <v/>
      </c>
      <c r="H214" s="32">
        <f t="shared" si="12"/>
        <v>0</v>
      </c>
      <c r="I214" s="78" t="s">
        <v>134</v>
      </c>
    </row>
    <row r="215" s="47" customFormat="1" ht="24" hidden="1" customHeight="1" spans="1:8">
      <c r="A215" s="66">
        <v>2012904</v>
      </c>
      <c r="B215" s="67" t="s">
        <v>260</v>
      </c>
      <c r="C215" s="71">
        <v>0</v>
      </c>
      <c r="D215" s="72"/>
      <c r="E215" s="73" t="str">
        <f t="shared" si="10"/>
        <v/>
      </c>
      <c r="F215" s="74">
        <v>0</v>
      </c>
      <c r="G215" s="75" t="str">
        <f t="shared" si="11"/>
        <v/>
      </c>
      <c r="H215" s="76">
        <f t="shared" si="12"/>
        <v>0</v>
      </c>
    </row>
    <row r="216" ht="24" hidden="1" customHeight="1" spans="1:8">
      <c r="A216" s="66">
        <v>2012905</v>
      </c>
      <c r="B216" s="67" t="s">
        <v>261</v>
      </c>
      <c r="C216" s="71">
        <v>0</v>
      </c>
      <c r="D216" s="72"/>
      <c r="E216" s="73" t="str">
        <f t="shared" si="10"/>
        <v/>
      </c>
      <c r="F216" s="74">
        <v>0</v>
      </c>
      <c r="G216" s="75" t="str">
        <f t="shared" si="11"/>
        <v/>
      </c>
      <c r="H216" s="76">
        <f t="shared" si="12"/>
        <v>0</v>
      </c>
    </row>
    <row r="217" s="47" customFormat="1" ht="24" hidden="1" customHeight="1" spans="1:9">
      <c r="A217" s="66">
        <v>2012950</v>
      </c>
      <c r="B217" s="67" t="s">
        <v>146</v>
      </c>
      <c r="C217" s="68"/>
      <c r="D217" s="68"/>
      <c r="E217" s="69" t="str">
        <f t="shared" si="10"/>
        <v/>
      </c>
      <c r="F217" s="70"/>
      <c r="G217" s="27" t="str">
        <f t="shared" si="11"/>
        <v/>
      </c>
      <c r="H217" s="32">
        <f t="shared" si="12"/>
        <v>0</v>
      </c>
      <c r="I217" s="83" t="s">
        <v>134</v>
      </c>
    </row>
    <row r="218" ht="24" customHeight="1" spans="1:9">
      <c r="A218" s="66">
        <v>2012999</v>
      </c>
      <c r="B218" s="67" t="s">
        <v>262</v>
      </c>
      <c r="C218" s="68">
        <v>0</v>
      </c>
      <c r="D218" s="68">
        <v>1</v>
      </c>
      <c r="E218" s="69" t="str">
        <f t="shared" si="10"/>
        <v/>
      </c>
      <c r="F218" s="70">
        <v>0</v>
      </c>
      <c r="G218" s="27" t="str">
        <f t="shared" si="11"/>
        <v/>
      </c>
      <c r="H218" s="32">
        <f t="shared" si="12"/>
        <v>1</v>
      </c>
      <c r="I218" s="78" t="s">
        <v>134</v>
      </c>
    </row>
    <row r="219" s="48" customFormat="1" ht="24" customHeight="1" spans="1:9">
      <c r="A219" s="65">
        <v>20131</v>
      </c>
      <c r="B219" s="65" t="s">
        <v>263</v>
      </c>
      <c r="C219" s="63">
        <f>SUM(C220:C225)</f>
        <v>0</v>
      </c>
      <c r="D219" s="63">
        <f>SUM(D220:D225)</f>
        <v>0</v>
      </c>
      <c r="E219" s="64" t="str">
        <f t="shared" si="10"/>
        <v/>
      </c>
      <c r="F219" s="63">
        <f>SUM(F220:F225)</f>
        <v>0</v>
      </c>
      <c r="G219" s="19" t="str">
        <f t="shared" si="11"/>
        <v/>
      </c>
      <c r="H219" s="20">
        <f t="shared" si="12"/>
        <v>0</v>
      </c>
      <c r="I219" s="83" t="s">
        <v>134</v>
      </c>
    </row>
    <row r="220" s="47" customFormat="1" ht="24" hidden="1" customHeight="1" spans="1:9">
      <c r="A220" s="66">
        <v>2013101</v>
      </c>
      <c r="B220" s="67" t="s">
        <v>137</v>
      </c>
      <c r="C220" s="68"/>
      <c r="D220" s="68"/>
      <c r="E220" s="69" t="str">
        <f t="shared" si="10"/>
        <v/>
      </c>
      <c r="F220" s="70"/>
      <c r="G220" s="27" t="str">
        <f t="shared" si="11"/>
        <v/>
      </c>
      <c r="H220" s="32">
        <f t="shared" si="12"/>
        <v>0</v>
      </c>
      <c r="I220" s="83" t="s">
        <v>134</v>
      </c>
    </row>
    <row r="221" s="47" customFormat="1" ht="24" hidden="1" customHeight="1" spans="1:9">
      <c r="A221" s="66">
        <v>2013102</v>
      </c>
      <c r="B221" s="67" t="s">
        <v>138</v>
      </c>
      <c r="C221" s="68"/>
      <c r="D221" s="68"/>
      <c r="E221" s="69" t="str">
        <f t="shared" si="10"/>
        <v/>
      </c>
      <c r="F221" s="70"/>
      <c r="G221" s="27" t="str">
        <f t="shared" si="11"/>
        <v/>
      </c>
      <c r="H221" s="32">
        <f t="shared" si="12"/>
        <v>0</v>
      </c>
      <c r="I221" s="83" t="s">
        <v>134</v>
      </c>
    </row>
    <row r="222" ht="24" hidden="1" customHeight="1" spans="1:9">
      <c r="A222" s="66">
        <v>2013103</v>
      </c>
      <c r="B222" s="67" t="s">
        <v>139</v>
      </c>
      <c r="C222" s="68"/>
      <c r="D222" s="68"/>
      <c r="E222" s="69" t="str">
        <f t="shared" si="10"/>
        <v/>
      </c>
      <c r="F222" s="70"/>
      <c r="G222" s="27" t="str">
        <f t="shared" si="11"/>
        <v/>
      </c>
      <c r="H222" s="32">
        <f t="shared" si="12"/>
        <v>0</v>
      </c>
      <c r="I222" s="78" t="s">
        <v>134</v>
      </c>
    </row>
    <row r="223" s="47" customFormat="1" ht="24" hidden="1" customHeight="1" spans="1:9">
      <c r="A223" s="66">
        <v>2013105</v>
      </c>
      <c r="B223" s="67" t="s">
        <v>264</v>
      </c>
      <c r="C223" s="68"/>
      <c r="D223" s="68"/>
      <c r="E223" s="69" t="str">
        <f t="shared" si="10"/>
        <v/>
      </c>
      <c r="F223" s="70"/>
      <c r="G223" s="27" t="str">
        <f t="shared" si="11"/>
        <v/>
      </c>
      <c r="H223" s="32">
        <f t="shared" si="12"/>
        <v>0</v>
      </c>
      <c r="I223" s="83" t="s">
        <v>134</v>
      </c>
    </row>
    <row r="224" s="47" customFormat="1" ht="24" hidden="1" customHeight="1" spans="1:8">
      <c r="A224" s="66">
        <v>2013150</v>
      </c>
      <c r="B224" s="67" t="s">
        <v>146</v>
      </c>
      <c r="C224" s="71">
        <v>0</v>
      </c>
      <c r="D224" s="72"/>
      <c r="E224" s="73" t="str">
        <f t="shared" si="10"/>
        <v/>
      </c>
      <c r="F224" s="74">
        <v>0</v>
      </c>
      <c r="G224" s="75" t="str">
        <f t="shared" si="11"/>
        <v/>
      </c>
      <c r="H224" s="76">
        <f t="shared" si="12"/>
        <v>0</v>
      </c>
    </row>
    <row r="225" s="47" customFormat="1" ht="30.75" hidden="1" customHeight="1" spans="1:9">
      <c r="A225" s="66">
        <v>2013199</v>
      </c>
      <c r="B225" s="67" t="s">
        <v>265</v>
      </c>
      <c r="C225" s="68"/>
      <c r="D225" s="68"/>
      <c r="E225" s="69" t="str">
        <f t="shared" si="10"/>
        <v/>
      </c>
      <c r="F225" s="70"/>
      <c r="G225" s="27" t="str">
        <f t="shared" si="11"/>
        <v/>
      </c>
      <c r="H225" s="32">
        <f t="shared" si="12"/>
        <v>0</v>
      </c>
      <c r="I225" s="83" t="s">
        <v>134</v>
      </c>
    </row>
    <row r="226" s="48" customFormat="1" ht="24" customHeight="1" spans="1:9">
      <c r="A226" s="65">
        <v>20132</v>
      </c>
      <c r="B226" s="65" t="s">
        <v>266</v>
      </c>
      <c r="C226" s="63">
        <f>SUM(C227:C231)</f>
        <v>25</v>
      </c>
      <c r="D226" s="63">
        <f>SUM(D227:D231)</f>
        <v>62</v>
      </c>
      <c r="E226" s="64">
        <f t="shared" si="10"/>
        <v>248</v>
      </c>
      <c r="F226" s="63">
        <f>SUM(F227:F231)</f>
        <v>25</v>
      </c>
      <c r="G226" s="19">
        <f t="shared" si="11"/>
        <v>148</v>
      </c>
      <c r="H226" s="20">
        <f t="shared" si="12"/>
        <v>37</v>
      </c>
      <c r="I226" s="83" t="s">
        <v>134</v>
      </c>
    </row>
    <row r="227" s="47" customFormat="1" ht="24" hidden="1" customHeight="1" spans="1:9">
      <c r="A227" s="66">
        <v>2013201</v>
      </c>
      <c r="B227" s="67" t="s">
        <v>137</v>
      </c>
      <c r="C227" s="68"/>
      <c r="D227" s="68"/>
      <c r="E227" s="69" t="str">
        <f t="shared" si="10"/>
        <v/>
      </c>
      <c r="F227" s="70"/>
      <c r="G227" s="27" t="str">
        <f t="shared" si="11"/>
        <v/>
      </c>
      <c r="H227" s="32">
        <f t="shared" si="12"/>
        <v>0</v>
      </c>
      <c r="I227" s="83" t="s">
        <v>134</v>
      </c>
    </row>
    <row r="228" s="47" customFormat="1" ht="24" hidden="1" customHeight="1" spans="1:9">
      <c r="A228" s="66">
        <v>2013202</v>
      </c>
      <c r="B228" s="67" t="s">
        <v>138</v>
      </c>
      <c r="C228" s="68"/>
      <c r="D228" s="68"/>
      <c r="E228" s="69" t="str">
        <f t="shared" si="10"/>
        <v/>
      </c>
      <c r="F228" s="70"/>
      <c r="G228" s="27" t="str">
        <f t="shared" si="11"/>
        <v/>
      </c>
      <c r="H228" s="32">
        <f t="shared" si="12"/>
        <v>0</v>
      </c>
      <c r="I228" s="83" t="s">
        <v>134</v>
      </c>
    </row>
    <row r="229" ht="24" hidden="1" customHeight="1" spans="1:9">
      <c r="A229" s="66">
        <v>2013203</v>
      </c>
      <c r="B229" s="67" t="s">
        <v>139</v>
      </c>
      <c r="C229" s="68"/>
      <c r="D229" s="68"/>
      <c r="E229" s="69" t="str">
        <f t="shared" si="10"/>
        <v/>
      </c>
      <c r="F229" s="70"/>
      <c r="G229" s="27" t="str">
        <f t="shared" si="11"/>
        <v/>
      </c>
      <c r="H229" s="32">
        <f t="shared" si="12"/>
        <v>0</v>
      </c>
      <c r="I229" s="78" t="s">
        <v>134</v>
      </c>
    </row>
    <row r="230" ht="24" hidden="1" customHeight="1" spans="1:9">
      <c r="A230" s="66">
        <v>2013250</v>
      </c>
      <c r="B230" s="67" t="s">
        <v>146</v>
      </c>
      <c r="C230" s="68"/>
      <c r="D230" s="68"/>
      <c r="E230" s="69" t="str">
        <f t="shared" si="10"/>
        <v/>
      </c>
      <c r="F230" s="70"/>
      <c r="G230" s="27" t="str">
        <f t="shared" si="11"/>
        <v/>
      </c>
      <c r="H230" s="32">
        <f t="shared" si="12"/>
        <v>0</v>
      </c>
      <c r="I230" s="78" t="s">
        <v>134</v>
      </c>
    </row>
    <row r="231" ht="24" customHeight="1" spans="1:9">
      <c r="A231" s="66">
        <v>2013299</v>
      </c>
      <c r="B231" s="67" t="s">
        <v>267</v>
      </c>
      <c r="C231" s="68">
        <v>25</v>
      </c>
      <c r="D231" s="68">
        <v>62</v>
      </c>
      <c r="E231" s="69">
        <f t="shared" si="10"/>
        <v>248</v>
      </c>
      <c r="F231" s="70">
        <v>25</v>
      </c>
      <c r="G231" s="27">
        <f t="shared" si="11"/>
        <v>148</v>
      </c>
      <c r="H231" s="32">
        <f t="shared" si="12"/>
        <v>37</v>
      </c>
      <c r="I231" s="78" t="s">
        <v>134</v>
      </c>
    </row>
    <row r="232" s="48" customFormat="1" ht="24" customHeight="1" spans="1:9">
      <c r="A232" s="65">
        <v>20133</v>
      </c>
      <c r="B232" s="65" t="s">
        <v>268</v>
      </c>
      <c r="C232" s="63">
        <f>SUM(C233:C237)</f>
        <v>0</v>
      </c>
      <c r="D232" s="63">
        <f>SUM(D233:D237)</f>
        <v>2</v>
      </c>
      <c r="E232" s="64" t="str">
        <f t="shared" si="10"/>
        <v/>
      </c>
      <c r="F232" s="63">
        <f>SUM(F233:F237)</f>
        <v>7</v>
      </c>
      <c r="G232" s="19">
        <f t="shared" si="11"/>
        <v>-71.4285714285714</v>
      </c>
      <c r="H232" s="20">
        <f t="shared" si="12"/>
        <v>-5</v>
      </c>
      <c r="I232" s="83" t="s">
        <v>134</v>
      </c>
    </row>
    <row r="233" s="47" customFormat="1" ht="24" hidden="1" customHeight="1" spans="1:9">
      <c r="A233" s="66">
        <v>2013301</v>
      </c>
      <c r="B233" s="67" t="s">
        <v>137</v>
      </c>
      <c r="C233" s="68"/>
      <c r="D233" s="68"/>
      <c r="E233" s="69" t="str">
        <f t="shared" si="10"/>
        <v/>
      </c>
      <c r="F233" s="70"/>
      <c r="G233" s="27" t="str">
        <f t="shared" si="11"/>
        <v/>
      </c>
      <c r="H233" s="32">
        <f t="shared" si="12"/>
        <v>0</v>
      </c>
      <c r="I233" s="83" t="s">
        <v>134</v>
      </c>
    </row>
    <row r="234" s="47" customFormat="1" ht="24" hidden="1" customHeight="1" spans="1:9">
      <c r="A234" s="66">
        <v>2013302</v>
      </c>
      <c r="B234" s="67" t="s">
        <v>138</v>
      </c>
      <c r="C234" s="68"/>
      <c r="D234" s="68"/>
      <c r="E234" s="69" t="str">
        <f t="shared" si="10"/>
        <v/>
      </c>
      <c r="F234" s="70"/>
      <c r="G234" s="27" t="str">
        <f t="shared" si="11"/>
        <v/>
      </c>
      <c r="H234" s="32">
        <f t="shared" si="12"/>
        <v>0</v>
      </c>
      <c r="I234" s="83" t="s">
        <v>134</v>
      </c>
    </row>
    <row r="235" s="47" customFormat="1" ht="24" hidden="1" customHeight="1" spans="1:8">
      <c r="A235" s="66">
        <v>2013303</v>
      </c>
      <c r="B235" s="67" t="s">
        <v>139</v>
      </c>
      <c r="C235" s="71">
        <v>0</v>
      </c>
      <c r="D235" s="72"/>
      <c r="E235" s="73" t="str">
        <f t="shared" si="10"/>
        <v/>
      </c>
      <c r="F235" s="74">
        <v>0</v>
      </c>
      <c r="G235" s="75" t="str">
        <f t="shared" si="11"/>
        <v/>
      </c>
      <c r="H235" s="76">
        <f t="shared" si="12"/>
        <v>0</v>
      </c>
    </row>
    <row r="236" s="47" customFormat="1" ht="24" hidden="1" customHeight="1" spans="1:8">
      <c r="A236" s="66">
        <v>2013350</v>
      </c>
      <c r="B236" s="67" t="s">
        <v>146</v>
      </c>
      <c r="C236" s="71">
        <v>0</v>
      </c>
      <c r="D236" s="72"/>
      <c r="E236" s="73" t="str">
        <f t="shared" si="10"/>
        <v/>
      </c>
      <c r="F236" s="74">
        <v>0</v>
      </c>
      <c r="G236" s="75" t="str">
        <f t="shared" si="11"/>
        <v/>
      </c>
      <c r="H236" s="76">
        <f t="shared" si="12"/>
        <v>0</v>
      </c>
    </row>
    <row r="237" s="47" customFormat="1" ht="24" customHeight="1" spans="1:9">
      <c r="A237" s="66">
        <v>2013399</v>
      </c>
      <c r="B237" s="67" t="s">
        <v>269</v>
      </c>
      <c r="C237" s="68">
        <v>0</v>
      </c>
      <c r="D237" s="68">
        <v>2</v>
      </c>
      <c r="E237" s="69" t="str">
        <f t="shared" si="10"/>
        <v/>
      </c>
      <c r="F237" s="70">
        <v>7</v>
      </c>
      <c r="G237" s="27">
        <f t="shared" si="11"/>
        <v>-71.4285714285714</v>
      </c>
      <c r="H237" s="32">
        <f t="shared" si="12"/>
        <v>-5</v>
      </c>
      <c r="I237" s="83" t="s">
        <v>134</v>
      </c>
    </row>
    <row r="238" s="48" customFormat="1" ht="24" customHeight="1" spans="1:9">
      <c r="A238" s="65">
        <v>20134</v>
      </c>
      <c r="B238" s="65" t="s">
        <v>270</v>
      </c>
      <c r="C238" s="63">
        <f>SUM(C239:C243)</f>
        <v>0</v>
      </c>
      <c r="D238" s="63">
        <f>SUM(D239:D243)</f>
        <v>0</v>
      </c>
      <c r="E238" s="64" t="str">
        <f t="shared" si="10"/>
        <v/>
      </c>
      <c r="F238" s="63">
        <f>SUM(F239:F243)</f>
        <v>0</v>
      </c>
      <c r="G238" s="19" t="str">
        <f t="shared" si="11"/>
        <v/>
      </c>
      <c r="H238" s="20">
        <f t="shared" si="12"/>
        <v>0</v>
      </c>
      <c r="I238" s="83" t="s">
        <v>134</v>
      </c>
    </row>
    <row r="239" s="47" customFormat="1" ht="24" hidden="1" customHeight="1" spans="1:9">
      <c r="A239" s="66">
        <v>2013401</v>
      </c>
      <c r="B239" s="67" t="s">
        <v>137</v>
      </c>
      <c r="C239" s="68"/>
      <c r="D239" s="68"/>
      <c r="E239" s="69" t="str">
        <f t="shared" si="10"/>
        <v/>
      </c>
      <c r="F239" s="70"/>
      <c r="G239" s="27" t="str">
        <f t="shared" si="11"/>
        <v/>
      </c>
      <c r="H239" s="32">
        <f t="shared" si="12"/>
        <v>0</v>
      </c>
      <c r="I239" s="83" t="s">
        <v>134</v>
      </c>
    </row>
    <row r="240" s="47" customFormat="1" ht="24" hidden="1" customHeight="1" spans="1:9">
      <c r="A240" s="66">
        <v>2013402</v>
      </c>
      <c r="B240" s="67" t="s">
        <v>138</v>
      </c>
      <c r="C240" s="68"/>
      <c r="D240" s="68"/>
      <c r="E240" s="69" t="str">
        <f t="shared" si="10"/>
        <v/>
      </c>
      <c r="F240" s="70"/>
      <c r="G240" s="27" t="str">
        <f t="shared" si="11"/>
        <v/>
      </c>
      <c r="H240" s="32">
        <f t="shared" si="12"/>
        <v>0</v>
      </c>
      <c r="I240" s="83" t="s">
        <v>134</v>
      </c>
    </row>
    <row r="241" s="47" customFormat="1" ht="24" hidden="1" customHeight="1" spans="1:8">
      <c r="A241" s="66">
        <v>2013403</v>
      </c>
      <c r="B241" s="67" t="s">
        <v>139</v>
      </c>
      <c r="C241" s="71">
        <v>0</v>
      </c>
      <c r="D241" s="72"/>
      <c r="E241" s="73" t="str">
        <f t="shared" si="10"/>
        <v/>
      </c>
      <c r="F241" s="74">
        <v>0</v>
      </c>
      <c r="G241" s="75" t="str">
        <f t="shared" si="11"/>
        <v/>
      </c>
      <c r="H241" s="76">
        <f t="shared" si="12"/>
        <v>0</v>
      </c>
    </row>
    <row r="242" s="47" customFormat="1" ht="24" hidden="1" customHeight="1" spans="1:8">
      <c r="A242" s="66">
        <v>2013450</v>
      </c>
      <c r="B242" s="67" t="s">
        <v>146</v>
      </c>
      <c r="C242" s="71">
        <v>0</v>
      </c>
      <c r="D242" s="72"/>
      <c r="E242" s="73" t="str">
        <f t="shared" si="10"/>
        <v/>
      </c>
      <c r="F242" s="74">
        <v>0</v>
      </c>
      <c r="G242" s="75" t="str">
        <f t="shared" si="11"/>
        <v/>
      </c>
      <c r="H242" s="76">
        <f t="shared" si="12"/>
        <v>0</v>
      </c>
    </row>
    <row r="243" ht="24" hidden="1" customHeight="1" spans="1:9">
      <c r="A243" s="66">
        <v>2013499</v>
      </c>
      <c r="B243" s="67" t="s">
        <v>271</v>
      </c>
      <c r="C243" s="68"/>
      <c r="D243" s="68"/>
      <c r="E243" s="69" t="str">
        <f t="shared" si="10"/>
        <v/>
      </c>
      <c r="F243" s="70"/>
      <c r="G243" s="27" t="str">
        <f t="shared" si="11"/>
        <v/>
      </c>
      <c r="H243" s="32">
        <f t="shared" si="12"/>
        <v>0</v>
      </c>
      <c r="I243" s="78" t="s">
        <v>134</v>
      </c>
    </row>
    <row r="244" s="1" customFormat="1" ht="24" hidden="1" customHeight="1" spans="1:8">
      <c r="A244" s="65">
        <v>20135</v>
      </c>
      <c r="B244" s="65" t="s">
        <v>272</v>
      </c>
      <c r="C244" s="87">
        <v>0</v>
      </c>
      <c r="D244" s="88"/>
      <c r="E244" s="84" t="str">
        <f t="shared" si="10"/>
        <v/>
      </c>
      <c r="F244" s="85">
        <v>0</v>
      </c>
      <c r="G244" s="89" t="str">
        <f t="shared" si="11"/>
        <v/>
      </c>
      <c r="H244" s="90">
        <f t="shared" si="12"/>
        <v>0</v>
      </c>
    </row>
    <row r="245" ht="24" hidden="1" customHeight="1" spans="1:8">
      <c r="A245" s="66">
        <v>2013501</v>
      </c>
      <c r="B245" s="67" t="s">
        <v>137</v>
      </c>
      <c r="C245" s="71">
        <v>0</v>
      </c>
      <c r="D245" s="72"/>
      <c r="E245" s="84" t="str">
        <f t="shared" si="10"/>
        <v/>
      </c>
      <c r="F245" s="85">
        <v>0</v>
      </c>
      <c r="G245" s="75" t="str">
        <f t="shared" si="11"/>
        <v/>
      </c>
      <c r="H245" s="76">
        <f t="shared" si="12"/>
        <v>0</v>
      </c>
    </row>
    <row r="246" ht="24" hidden="1" customHeight="1" spans="1:8">
      <c r="A246" s="66">
        <v>2013502</v>
      </c>
      <c r="B246" s="67" t="s">
        <v>138</v>
      </c>
      <c r="C246" s="71">
        <v>0</v>
      </c>
      <c r="D246" s="72"/>
      <c r="E246" s="84" t="str">
        <f t="shared" si="10"/>
        <v/>
      </c>
      <c r="F246" s="85">
        <v>0</v>
      </c>
      <c r="G246" s="75" t="str">
        <f t="shared" si="11"/>
        <v/>
      </c>
      <c r="H246" s="76">
        <f t="shared" si="12"/>
        <v>0</v>
      </c>
    </row>
    <row r="247" ht="24" hidden="1" customHeight="1" spans="1:8">
      <c r="A247" s="66">
        <v>2013503</v>
      </c>
      <c r="B247" s="67" t="s">
        <v>139</v>
      </c>
      <c r="C247" s="71">
        <v>0</v>
      </c>
      <c r="D247" s="72"/>
      <c r="E247" s="84" t="str">
        <f t="shared" si="10"/>
        <v/>
      </c>
      <c r="F247" s="85">
        <v>0</v>
      </c>
      <c r="G247" s="75" t="str">
        <f t="shared" si="11"/>
        <v/>
      </c>
      <c r="H247" s="76">
        <f t="shared" si="12"/>
        <v>0</v>
      </c>
    </row>
    <row r="248" s="47" customFormat="1" ht="24" hidden="1" customHeight="1" spans="1:8">
      <c r="A248" s="66">
        <v>2013550</v>
      </c>
      <c r="B248" s="67" t="s">
        <v>146</v>
      </c>
      <c r="C248" s="71">
        <v>0</v>
      </c>
      <c r="D248" s="72"/>
      <c r="E248" s="84" t="str">
        <f t="shared" si="10"/>
        <v/>
      </c>
      <c r="F248" s="85">
        <v>0</v>
      </c>
      <c r="G248" s="75" t="str">
        <f t="shared" si="11"/>
        <v/>
      </c>
      <c r="H248" s="76">
        <f t="shared" si="12"/>
        <v>0</v>
      </c>
    </row>
    <row r="249" s="47" customFormat="1" ht="24" hidden="1" customHeight="1" spans="1:8">
      <c r="A249" s="66">
        <v>2013599</v>
      </c>
      <c r="B249" s="67" t="s">
        <v>273</v>
      </c>
      <c r="C249" s="71">
        <v>0</v>
      </c>
      <c r="D249" s="72"/>
      <c r="E249" s="84" t="str">
        <f t="shared" si="10"/>
        <v/>
      </c>
      <c r="F249" s="85">
        <v>0</v>
      </c>
      <c r="G249" s="75" t="str">
        <f t="shared" si="11"/>
        <v/>
      </c>
      <c r="H249" s="76">
        <f t="shared" si="12"/>
        <v>0</v>
      </c>
    </row>
    <row r="250" s="48" customFormat="1" ht="24" hidden="1" customHeight="1" spans="1:8">
      <c r="A250" s="65">
        <v>20136</v>
      </c>
      <c r="B250" s="65" t="s">
        <v>274</v>
      </c>
      <c r="C250" s="87">
        <v>0</v>
      </c>
      <c r="D250" s="88"/>
      <c r="E250" s="84" t="str">
        <f t="shared" si="10"/>
        <v/>
      </c>
      <c r="F250" s="85">
        <v>0</v>
      </c>
      <c r="G250" s="89" t="str">
        <f t="shared" si="11"/>
        <v/>
      </c>
      <c r="H250" s="90">
        <f t="shared" si="12"/>
        <v>0</v>
      </c>
    </row>
    <row r="251" s="47" customFormat="1" ht="24" hidden="1" customHeight="1" spans="1:8">
      <c r="A251" s="66">
        <v>2013601</v>
      </c>
      <c r="B251" s="67" t="s">
        <v>137</v>
      </c>
      <c r="C251" s="71">
        <v>0</v>
      </c>
      <c r="D251" s="72"/>
      <c r="E251" s="84" t="str">
        <f t="shared" si="10"/>
        <v/>
      </c>
      <c r="F251" s="85">
        <v>0</v>
      </c>
      <c r="G251" s="75" t="str">
        <f t="shared" si="11"/>
        <v/>
      </c>
      <c r="H251" s="76">
        <f t="shared" si="12"/>
        <v>0</v>
      </c>
    </row>
    <row r="252" s="47" customFormat="1" ht="24" hidden="1" customHeight="1" spans="1:8">
      <c r="A252" s="66">
        <v>2013602</v>
      </c>
      <c r="B252" s="67" t="s">
        <v>138</v>
      </c>
      <c r="C252" s="71">
        <v>0</v>
      </c>
      <c r="D252" s="72"/>
      <c r="E252" s="84" t="str">
        <f t="shared" si="10"/>
        <v/>
      </c>
      <c r="F252" s="85">
        <v>0</v>
      </c>
      <c r="G252" s="75" t="str">
        <f t="shared" si="11"/>
        <v/>
      </c>
      <c r="H252" s="76">
        <f t="shared" si="12"/>
        <v>0</v>
      </c>
    </row>
    <row r="253" s="47" customFormat="1" ht="24" hidden="1" customHeight="1" spans="1:8">
      <c r="A253" s="66">
        <v>2013603</v>
      </c>
      <c r="B253" s="67" t="s">
        <v>139</v>
      </c>
      <c r="C253" s="71">
        <v>0</v>
      </c>
      <c r="D253" s="72"/>
      <c r="E253" s="84" t="str">
        <f t="shared" si="10"/>
        <v/>
      </c>
      <c r="F253" s="85">
        <v>0</v>
      </c>
      <c r="G253" s="75" t="str">
        <f t="shared" si="11"/>
        <v/>
      </c>
      <c r="H253" s="76">
        <f t="shared" si="12"/>
        <v>0</v>
      </c>
    </row>
    <row r="254" s="47" customFormat="1" ht="24" hidden="1" customHeight="1" spans="1:8">
      <c r="A254" s="66">
        <v>2013650</v>
      </c>
      <c r="B254" s="67" t="s">
        <v>146</v>
      </c>
      <c r="C254" s="71">
        <v>0</v>
      </c>
      <c r="D254" s="72"/>
      <c r="E254" s="84" t="str">
        <f t="shared" si="10"/>
        <v/>
      </c>
      <c r="F254" s="85">
        <v>0</v>
      </c>
      <c r="G254" s="75" t="str">
        <f t="shared" si="11"/>
        <v/>
      </c>
      <c r="H254" s="76">
        <f t="shared" si="12"/>
        <v>0</v>
      </c>
    </row>
    <row r="255" s="47" customFormat="1" ht="24" hidden="1" customHeight="1" spans="1:8">
      <c r="A255" s="66">
        <v>2013699</v>
      </c>
      <c r="B255" s="67" t="s">
        <v>275</v>
      </c>
      <c r="C255" s="71">
        <v>0</v>
      </c>
      <c r="D255" s="72"/>
      <c r="E255" s="84" t="str">
        <f t="shared" si="10"/>
        <v/>
      </c>
      <c r="F255" s="85">
        <v>0</v>
      </c>
      <c r="G255" s="75" t="str">
        <f t="shared" si="11"/>
        <v/>
      </c>
      <c r="H255" s="76">
        <f t="shared" si="12"/>
        <v>0</v>
      </c>
    </row>
    <row r="256" s="48" customFormat="1" ht="24" customHeight="1" spans="1:9">
      <c r="A256" s="65">
        <v>20199</v>
      </c>
      <c r="B256" s="65" t="s">
        <v>276</v>
      </c>
      <c r="C256" s="63">
        <f>C258</f>
        <v>2252</v>
      </c>
      <c r="D256" s="63">
        <f>D258</f>
        <v>2373</v>
      </c>
      <c r="E256" s="64">
        <f t="shared" si="10"/>
        <v>105.373001776199</v>
      </c>
      <c r="F256" s="63">
        <f>F258</f>
        <v>2507</v>
      </c>
      <c r="G256" s="19">
        <f t="shared" si="11"/>
        <v>-5.34503390506582</v>
      </c>
      <c r="H256" s="20">
        <f t="shared" si="12"/>
        <v>-134</v>
      </c>
      <c r="I256" s="83" t="s">
        <v>134</v>
      </c>
    </row>
    <row r="257" ht="24" hidden="1" customHeight="1" spans="1:8">
      <c r="A257" s="66">
        <v>2019901</v>
      </c>
      <c r="B257" s="67" t="s">
        <v>277</v>
      </c>
      <c r="C257" s="71">
        <v>0</v>
      </c>
      <c r="D257" s="72"/>
      <c r="E257" s="84" t="str">
        <f t="shared" si="10"/>
        <v/>
      </c>
      <c r="F257" s="85">
        <v>0</v>
      </c>
      <c r="G257" s="75" t="str">
        <f t="shared" si="11"/>
        <v/>
      </c>
      <c r="H257" s="76">
        <f t="shared" si="12"/>
        <v>0</v>
      </c>
    </row>
    <row r="258" s="47" customFormat="1" ht="24" customHeight="1" spans="1:9">
      <c r="A258" s="66">
        <v>2019999</v>
      </c>
      <c r="B258" s="67" t="s">
        <v>278</v>
      </c>
      <c r="C258" s="68">
        <v>2252</v>
      </c>
      <c r="D258" s="68">
        <v>2373</v>
      </c>
      <c r="E258" s="69">
        <f t="shared" si="10"/>
        <v>105.373001776199</v>
      </c>
      <c r="F258" s="70">
        <v>2507</v>
      </c>
      <c r="G258" s="27">
        <f t="shared" si="11"/>
        <v>-5.34503390506582</v>
      </c>
      <c r="H258" s="32">
        <f t="shared" si="12"/>
        <v>-134</v>
      </c>
      <c r="I258" s="83" t="s">
        <v>134</v>
      </c>
    </row>
    <row r="259" s="48" customFormat="1" ht="24" customHeight="1" spans="1:9">
      <c r="A259" s="65">
        <v>203</v>
      </c>
      <c r="B259" s="65" t="s">
        <v>279</v>
      </c>
      <c r="C259" s="63">
        <f>C266+C275</f>
        <v>0</v>
      </c>
      <c r="D259" s="63">
        <f>D266+D275</f>
        <v>0</v>
      </c>
      <c r="E259" s="64" t="str">
        <f t="shared" si="10"/>
        <v/>
      </c>
      <c r="F259" s="63">
        <f>F266+F275</f>
        <v>0</v>
      </c>
      <c r="G259" s="19" t="str">
        <f t="shared" si="11"/>
        <v/>
      </c>
      <c r="H259" s="20">
        <f t="shared" si="12"/>
        <v>0</v>
      </c>
      <c r="I259" s="83" t="s">
        <v>134</v>
      </c>
    </row>
    <row r="260" s="48" customFormat="1" ht="24" hidden="1" customHeight="1" spans="1:8">
      <c r="A260" s="65">
        <v>20301</v>
      </c>
      <c r="B260" s="65" t="s">
        <v>280</v>
      </c>
      <c r="C260" s="87">
        <v>0</v>
      </c>
      <c r="D260" s="88"/>
      <c r="E260" s="84" t="str">
        <f t="shared" si="10"/>
        <v/>
      </c>
      <c r="F260" s="85">
        <v>0</v>
      </c>
      <c r="G260" s="89" t="str">
        <f t="shared" si="11"/>
        <v/>
      </c>
      <c r="H260" s="90">
        <f t="shared" si="12"/>
        <v>0</v>
      </c>
    </row>
    <row r="261" s="47" customFormat="1" ht="24" hidden="1" customHeight="1" spans="1:8">
      <c r="A261" s="66">
        <v>2030101</v>
      </c>
      <c r="B261" s="67" t="s">
        <v>281</v>
      </c>
      <c r="C261" s="71">
        <v>0</v>
      </c>
      <c r="D261" s="72"/>
      <c r="E261" s="84" t="str">
        <f t="shared" si="10"/>
        <v/>
      </c>
      <c r="F261" s="85">
        <v>0</v>
      </c>
      <c r="G261" s="75" t="str">
        <f t="shared" si="11"/>
        <v/>
      </c>
      <c r="H261" s="76">
        <f t="shared" si="12"/>
        <v>0</v>
      </c>
    </row>
    <row r="262" s="48" customFormat="1" ht="24" hidden="1" customHeight="1" spans="1:8">
      <c r="A262" s="65">
        <v>20304</v>
      </c>
      <c r="B262" s="65" t="s">
        <v>282</v>
      </c>
      <c r="C262" s="87">
        <v>0</v>
      </c>
      <c r="D262" s="88"/>
      <c r="E262" s="84" t="str">
        <f t="shared" ref="E262:E325" si="13">IFERROR(D262/C262*100,"")</f>
        <v/>
      </c>
      <c r="F262" s="85">
        <v>0</v>
      </c>
      <c r="G262" s="89" t="str">
        <f t="shared" ref="G262:G325" si="14">IFERROR(H262/F262*100,"")</f>
        <v/>
      </c>
      <c r="H262" s="90">
        <f t="shared" ref="H262:H325" si="15">D262-F262</f>
        <v>0</v>
      </c>
    </row>
    <row r="263" s="47" customFormat="1" ht="24" hidden="1" customHeight="1" spans="1:8">
      <c r="A263" s="66">
        <v>2030401</v>
      </c>
      <c r="B263" s="67" t="s">
        <v>283</v>
      </c>
      <c r="C263" s="71">
        <v>0</v>
      </c>
      <c r="D263" s="72"/>
      <c r="E263" s="84" t="str">
        <f t="shared" si="13"/>
        <v/>
      </c>
      <c r="F263" s="85">
        <v>0</v>
      </c>
      <c r="G263" s="75" t="str">
        <f t="shared" si="14"/>
        <v/>
      </c>
      <c r="H263" s="76">
        <f t="shared" si="15"/>
        <v>0</v>
      </c>
    </row>
    <row r="264" s="48" customFormat="1" ht="24" hidden="1" customHeight="1" spans="1:8">
      <c r="A264" s="65">
        <v>20305</v>
      </c>
      <c r="B264" s="65" t="s">
        <v>284</v>
      </c>
      <c r="C264" s="87">
        <v>0</v>
      </c>
      <c r="D264" s="88"/>
      <c r="E264" s="84" t="str">
        <f t="shared" si="13"/>
        <v/>
      </c>
      <c r="F264" s="85">
        <v>0</v>
      </c>
      <c r="G264" s="89" t="str">
        <f t="shared" si="14"/>
        <v/>
      </c>
      <c r="H264" s="90">
        <f t="shared" si="15"/>
        <v>0</v>
      </c>
    </row>
    <row r="265" s="47" customFormat="1" ht="24" hidden="1" customHeight="1" spans="1:8">
      <c r="A265" s="66">
        <v>2030501</v>
      </c>
      <c r="B265" s="67" t="s">
        <v>285</v>
      </c>
      <c r="C265" s="71">
        <v>0</v>
      </c>
      <c r="D265" s="72"/>
      <c r="E265" s="84" t="str">
        <f t="shared" si="13"/>
        <v/>
      </c>
      <c r="F265" s="85">
        <v>0</v>
      </c>
      <c r="G265" s="75" t="str">
        <f t="shared" si="14"/>
        <v/>
      </c>
      <c r="H265" s="76">
        <f t="shared" si="15"/>
        <v>0</v>
      </c>
    </row>
    <row r="266" s="48" customFormat="1" ht="24" customHeight="1" spans="1:9">
      <c r="A266" s="65">
        <v>20306</v>
      </c>
      <c r="B266" s="65" t="s">
        <v>286</v>
      </c>
      <c r="C266" s="63">
        <f>SUM(C267:C274)</f>
        <v>0</v>
      </c>
      <c r="D266" s="63">
        <f>SUM(D267:D274)</f>
        <v>0</v>
      </c>
      <c r="E266" s="64" t="str">
        <f t="shared" si="13"/>
        <v/>
      </c>
      <c r="F266" s="63">
        <f>SUM(F267:F274)</f>
        <v>0</v>
      </c>
      <c r="G266" s="19" t="str">
        <f t="shared" si="14"/>
        <v/>
      </c>
      <c r="H266" s="20">
        <f t="shared" si="15"/>
        <v>0</v>
      </c>
      <c r="I266" s="83" t="s">
        <v>134</v>
      </c>
    </row>
    <row r="267" s="47" customFormat="1" ht="24" hidden="1" customHeight="1" spans="1:9">
      <c r="A267" s="66">
        <v>2030601</v>
      </c>
      <c r="B267" s="67" t="s">
        <v>287</v>
      </c>
      <c r="C267" s="68"/>
      <c r="D267" s="68"/>
      <c r="E267" s="69" t="str">
        <f t="shared" si="13"/>
        <v/>
      </c>
      <c r="F267" s="70"/>
      <c r="G267" s="27" t="str">
        <f t="shared" si="14"/>
        <v/>
      </c>
      <c r="H267" s="32">
        <f t="shared" si="15"/>
        <v>0</v>
      </c>
      <c r="I267" s="83" t="s">
        <v>134</v>
      </c>
    </row>
    <row r="268" s="47" customFormat="1" ht="24" hidden="1" customHeight="1" spans="1:8">
      <c r="A268" s="66">
        <v>2030602</v>
      </c>
      <c r="B268" s="67" t="s">
        <v>288</v>
      </c>
      <c r="C268" s="71">
        <v>0</v>
      </c>
      <c r="D268" s="72"/>
      <c r="E268" s="73" t="str">
        <f t="shared" si="13"/>
        <v/>
      </c>
      <c r="F268" s="74">
        <v>0</v>
      </c>
      <c r="G268" s="75" t="str">
        <f t="shared" si="14"/>
        <v/>
      </c>
      <c r="H268" s="76">
        <f t="shared" si="15"/>
        <v>0</v>
      </c>
    </row>
    <row r="269" s="47" customFormat="1" ht="24" hidden="1" customHeight="1" spans="1:9">
      <c r="A269" s="66">
        <v>2030603</v>
      </c>
      <c r="B269" s="67" t="s">
        <v>289</v>
      </c>
      <c r="C269" s="68"/>
      <c r="D269" s="68"/>
      <c r="E269" s="69" t="str">
        <f t="shared" si="13"/>
        <v/>
      </c>
      <c r="F269" s="70"/>
      <c r="G269" s="27" t="str">
        <f t="shared" si="14"/>
        <v/>
      </c>
      <c r="H269" s="32">
        <f t="shared" si="15"/>
        <v>0</v>
      </c>
      <c r="I269" s="83" t="s">
        <v>134</v>
      </c>
    </row>
    <row r="270" s="47" customFormat="1" ht="24" hidden="1" customHeight="1" spans="1:8">
      <c r="A270" s="66">
        <v>2030604</v>
      </c>
      <c r="B270" s="67" t="s">
        <v>290</v>
      </c>
      <c r="C270" s="71">
        <v>0</v>
      </c>
      <c r="D270" s="72"/>
      <c r="E270" s="73" t="str">
        <f t="shared" si="13"/>
        <v/>
      </c>
      <c r="F270" s="74">
        <v>0</v>
      </c>
      <c r="G270" s="75" t="str">
        <f t="shared" si="14"/>
        <v/>
      </c>
      <c r="H270" s="76">
        <f t="shared" si="15"/>
        <v>0</v>
      </c>
    </row>
    <row r="271" s="47" customFormat="1" ht="24" hidden="1" customHeight="1" spans="1:8">
      <c r="A271" s="66">
        <v>2030605</v>
      </c>
      <c r="B271" s="67" t="s">
        <v>291</v>
      </c>
      <c r="C271" s="71">
        <v>0</v>
      </c>
      <c r="D271" s="72"/>
      <c r="E271" s="73" t="str">
        <f t="shared" si="13"/>
        <v/>
      </c>
      <c r="F271" s="74">
        <v>0</v>
      </c>
      <c r="G271" s="75" t="str">
        <f t="shared" si="14"/>
        <v/>
      </c>
      <c r="H271" s="76">
        <f t="shared" si="15"/>
        <v>0</v>
      </c>
    </row>
    <row r="272" ht="24" hidden="1" customHeight="1" spans="1:8">
      <c r="A272" s="66">
        <v>2030606</v>
      </c>
      <c r="B272" s="67" t="s">
        <v>292</v>
      </c>
      <c r="C272" s="71">
        <v>0</v>
      </c>
      <c r="D272" s="72"/>
      <c r="E272" s="73" t="str">
        <f t="shared" si="13"/>
        <v/>
      </c>
      <c r="F272" s="74">
        <v>0</v>
      </c>
      <c r="G272" s="75" t="str">
        <f t="shared" si="14"/>
        <v/>
      </c>
      <c r="H272" s="76">
        <f t="shared" si="15"/>
        <v>0</v>
      </c>
    </row>
    <row r="273" s="47" customFormat="1" ht="24" hidden="1" customHeight="1" spans="1:8">
      <c r="A273" s="66">
        <v>2030607</v>
      </c>
      <c r="B273" s="67" t="s">
        <v>293</v>
      </c>
      <c r="C273" s="71">
        <v>0</v>
      </c>
      <c r="D273" s="72"/>
      <c r="E273" s="73" t="str">
        <f t="shared" si="13"/>
        <v/>
      </c>
      <c r="F273" s="74">
        <v>0</v>
      </c>
      <c r="G273" s="75" t="str">
        <f t="shared" si="14"/>
        <v/>
      </c>
      <c r="H273" s="76">
        <f t="shared" si="15"/>
        <v>0</v>
      </c>
    </row>
    <row r="274" ht="24" hidden="1" customHeight="1" spans="1:9">
      <c r="A274" s="66">
        <v>2030699</v>
      </c>
      <c r="B274" s="67" t="s">
        <v>294</v>
      </c>
      <c r="C274" s="68"/>
      <c r="D274" s="68"/>
      <c r="E274" s="69" t="str">
        <f t="shared" si="13"/>
        <v/>
      </c>
      <c r="F274" s="70"/>
      <c r="G274" s="31">
        <v>0</v>
      </c>
      <c r="H274" s="32">
        <f t="shared" si="15"/>
        <v>0</v>
      </c>
      <c r="I274" s="78" t="s">
        <v>134</v>
      </c>
    </row>
    <row r="275" s="1" customFormat="1" ht="24" customHeight="1" spans="1:9">
      <c r="A275" s="65">
        <v>20399</v>
      </c>
      <c r="B275" s="65" t="s">
        <v>295</v>
      </c>
      <c r="C275" s="63">
        <f>C276</f>
        <v>0</v>
      </c>
      <c r="D275" s="63">
        <f>D276</f>
        <v>0</v>
      </c>
      <c r="E275" s="64" t="str">
        <f t="shared" si="13"/>
        <v/>
      </c>
      <c r="F275" s="63">
        <f>F276</f>
        <v>0</v>
      </c>
      <c r="G275" s="19" t="str">
        <f t="shared" si="14"/>
        <v/>
      </c>
      <c r="H275" s="20">
        <f t="shared" si="15"/>
        <v>0</v>
      </c>
      <c r="I275" s="78" t="s">
        <v>134</v>
      </c>
    </row>
    <row r="276" ht="24" hidden="1" customHeight="1" spans="1:9">
      <c r="A276" s="66">
        <v>2039901</v>
      </c>
      <c r="B276" s="67" t="s">
        <v>296</v>
      </c>
      <c r="C276" s="68"/>
      <c r="D276" s="68"/>
      <c r="E276" s="69" t="str">
        <f t="shared" si="13"/>
        <v/>
      </c>
      <c r="F276" s="70"/>
      <c r="G276" s="27" t="str">
        <f t="shared" si="14"/>
        <v/>
      </c>
      <c r="H276" s="32">
        <f t="shared" si="15"/>
        <v>0</v>
      </c>
      <c r="I276" s="78" t="s">
        <v>134</v>
      </c>
    </row>
    <row r="277" s="1" customFormat="1" ht="24" customHeight="1" spans="1:9">
      <c r="A277" s="65">
        <v>204</v>
      </c>
      <c r="B277" s="65" t="s">
        <v>297</v>
      </c>
      <c r="C277" s="63">
        <f>C278+C288+C317+C329+C338+C395</f>
        <v>319</v>
      </c>
      <c r="D277" s="63">
        <f>D278+D288+D317+D329+D338+D395</f>
        <v>230</v>
      </c>
      <c r="E277" s="64">
        <f t="shared" si="13"/>
        <v>72.1003134796238</v>
      </c>
      <c r="F277" s="63">
        <f>F278+F288+F317+F329+F338+F395</f>
        <v>217</v>
      </c>
      <c r="G277" s="19">
        <f t="shared" si="14"/>
        <v>5.99078341013825</v>
      </c>
      <c r="H277" s="20">
        <f t="shared" si="15"/>
        <v>13</v>
      </c>
      <c r="I277" s="78" t="s">
        <v>134</v>
      </c>
    </row>
    <row r="278" s="1" customFormat="1" ht="24" customHeight="1" spans="1:9">
      <c r="A278" s="65">
        <v>20401</v>
      </c>
      <c r="B278" s="65" t="s">
        <v>298</v>
      </c>
      <c r="C278" s="63">
        <f>SUM(C279:C287)</f>
        <v>0</v>
      </c>
      <c r="D278" s="63">
        <f>SUM(D279:D287)</f>
        <v>0</v>
      </c>
      <c r="E278" s="64" t="str">
        <f t="shared" si="13"/>
        <v/>
      </c>
      <c r="F278" s="63">
        <f>SUM(F279:F287)</f>
        <v>0</v>
      </c>
      <c r="G278" s="19" t="str">
        <f t="shared" si="14"/>
        <v/>
      </c>
      <c r="H278" s="20">
        <f t="shared" si="15"/>
        <v>0</v>
      </c>
      <c r="I278" s="78" t="s">
        <v>134</v>
      </c>
    </row>
    <row r="279" s="47" customFormat="1" ht="24" hidden="1" customHeight="1" spans="1:8">
      <c r="A279" s="66">
        <v>2040101</v>
      </c>
      <c r="B279" s="67" t="s">
        <v>299</v>
      </c>
      <c r="C279" s="71">
        <v>0</v>
      </c>
      <c r="D279" s="72"/>
      <c r="E279" s="84" t="str">
        <f t="shared" si="13"/>
        <v/>
      </c>
      <c r="F279" s="85">
        <v>0</v>
      </c>
      <c r="G279" s="75" t="str">
        <f t="shared" si="14"/>
        <v/>
      </c>
      <c r="H279" s="76">
        <f t="shared" si="15"/>
        <v>0</v>
      </c>
    </row>
    <row r="280" s="47" customFormat="1" ht="24" hidden="1" customHeight="1" spans="1:8">
      <c r="A280" s="66">
        <v>2040102</v>
      </c>
      <c r="B280" s="67" t="s">
        <v>300</v>
      </c>
      <c r="C280" s="71">
        <v>0</v>
      </c>
      <c r="D280" s="72"/>
      <c r="E280" s="84" t="str">
        <f t="shared" si="13"/>
        <v/>
      </c>
      <c r="F280" s="85">
        <v>0</v>
      </c>
      <c r="G280" s="75" t="str">
        <f t="shared" si="14"/>
        <v/>
      </c>
      <c r="H280" s="76">
        <f t="shared" si="15"/>
        <v>0</v>
      </c>
    </row>
    <row r="281" s="47" customFormat="1" ht="24" hidden="1" customHeight="1" spans="1:9">
      <c r="A281" s="66">
        <v>2040103</v>
      </c>
      <c r="B281" s="67" t="s">
        <v>301</v>
      </c>
      <c r="C281" s="68"/>
      <c r="D281" s="68"/>
      <c r="E281" s="69" t="str">
        <f t="shared" si="13"/>
        <v/>
      </c>
      <c r="F281" s="70"/>
      <c r="G281" s="27" t="str">
        <f t="shared" si="14"/>
        <v/>
      </c>
      <c r="H281" s="32">
        <f t="shared" si="15"/>
        <v>0</v>
      </c>
      <c r="I281" s="83" t="s">
        <v>134</v>
      </c>
    </row>
    <row r="282" s="47" customFormat="1" ht="24" hidden="1" customHeight="1" spans="1:8">
      <c r="A282" s="66">
        <v>2040104</v>
      </c>
      <c r="B282" s="67" t="s">
        <v>302</v>
      </c>
      <c r="C282" s="71">
        <v>0</v>
      </c>
      <c r="D282" s="72"/>
      <c r="E282" s="73" t="str">
        <f t="shared" si="13"/>
        <v/>
      </c>
      <c r="F282" s="74">
        <v>0</v>
      </c>
      <c r="G282" s="75" t="str">
        <f t="shared" si="14"/>
        <v/>
      </c>
      <c r="H282" s="76">
        <f t="shared" si="15"/>
        <v>0</v>
      </c>
    </row>
    <row r="283" s="47" customFormat="1" ht="24" hidden="1" customHeight="1" spans="1:8">
      <c r="A283" s="66">
        <v>2040105</v>
      </c>
      <c r="B283" s="67" t="s">
        <v>303</v>
      </c>
      <c r="C283" s="71">
        <v>0</v>
      </c>
      <c r="D283" s="72"/>
      <c r="E283" s="73" t="str">
        <f t="shared" si="13"/>
        <v/>
      </c>
      <c r="F283" s="74">
        <v>0</v>
      </c>
      <c r="G283" s="75" t="str">
        <f t="shared" si="14"/>
        <v/>
      </c>
      <c r="H283" s="76">
        <f t="shared" si="15"/>
        <v>0</v>
      </c>
    </row>
    <row r="284" s="47" customFormat="1" ht="24" hidden="1" customHeight="1" spans="1:8">
      <c r="A284" s="66">
        <v>2040106</v>
      </c>
      <c r="B284" s="67" t="s">
        <v>304</v>
      </c>
      <c r="C284" s="71">
        <v>0</v>
      </c>
      <c r="D284" s="72"/>
      <c r="E284" s="73" t="str">
        <f t="shared" si="13"/>
        <v/>
      </c>
      <c r="F284" s="74">
        <v>0</v>
      </c>
      <c r="G284" s="75" t="str">
        <f t="shared" si="14"/>
        <v/>
      </c>
      <c r="H284" s="76">
        <f t="shared" si="15"/>
        <v>0</v>
      </c>
    </row>
    <row r="285" s="47" customFormat="1" ht="24" hidden="1" customHeight="1" spans="1:8">
      <c r="A285" s="66">
        <v>2040107</v>
      </c>
      <c r="B285" s="67" t="s">
        <v>305</v>
      </c>
      <c r="C285" s="71">
        <v>0</v>
      </c>
      <c r="D285" s="72"/>
      <c r="E285" s="73" t="str">
        <f t="shared" si="13"/>
        <v/>
      </c>
      <c r="F285" s="74">
        <v>0</v>
      </c>
      <c r="G285" s="75" t="str">
        <f t="shared" si="14"/>
        <v/>
      </c>
      <c r="H285" s="76">
        <f t="shared" si="15"/>
        <v>0</v>
      </c>
    </row>
    <row r="286" s="47" customFormat="1" ht="24" hidden="1" customHeight="1" spans="1:8">
      <c r="A286" s="66">
        <v>2040108</v>
      </c>
      <c r="B286" s="67" t="s">
        <v>306</v>
      </c>
      <c r="C286" s="71">
        <v>0</v>
      </c>
      <c r="D286" s="72"/>
      <c r="E286" s="73" t="str">
        <f t="shared" si="13"/>
        <v/>
      </c>
      <c r="F286" s="74">
        <v>0</v>
      </c>
      <c r="G286" s="75" t="str">
        <f t="shared" si="14"/>
        <v/>
      </c>
      <c r="H286" s="76">
        <f t="shared" si="15"/>
        <v>0</v>
      </c>
    </row>
    <row r="287" s="47" customFormat="1" ht="24" hidden="1" customHeight="1" spans="1:9">
      <c r="A287" s="66">
        <v>2040199</v>
      </c>
      <c r="B287" s="67" t="s">
        <v>307</v>
      </c>
      <c r="C287" s="68"/>
      <c r="D287" s="68"/>
      <c r="E287" s="69" t="str">
        <f t="shared" si="13"/>
        <v/>
      </c>
      <c r="F287" s="70"/>
      <c r="G287" s="27" t="str">
        <f t="shared" si="14"/>
        <v/>
      </c>
      <c r="H287" s="32">
        <f t="shared" si="15"/>
        <v>0</v>
      </c>
      <c r="I287" s="83" t="s">
        <v>134</v>
      </c>
    </row>
    <row r="288" s="1" customFormat="1" ht="24" customHeight="1" spans="1:9">
      <c r="A288" s="65">
        <v>20402</v>
      </c>
      <c r="B288" s="65" t="s">
        <v>308</v>
      </c>
      <c r="C288" s="63">
        <f>SUM(C289:C309)</f>
        <v>295</v>
      </c>
      <c r="D288" s="63">
        <f>SUM(D289:D309)</f>
        <v>202</v>
      </c>
      <c r="E288" s="64">
        <f t="shared" si="13"/>
        <v>68.4745762711864</v>
      </c>
      <c r="F288" s="63">
        <f>SUM(F289:F309)</f>
        <v>193</v>
      </c>
      <c r="G288" s="19">
        <f t="shared" si="14"/>
        <v>4.66321243523316</v>
      </c>
      <c r="H288" s="20">
        <f t="shared" si="15"/>
        <v>9</v>
      </c>
      <c r="I288" s="78" t="s">
        <v>134</v>
      </c>
    </row>
    <row r="289" s="47" customFormat="1" ht="24" customHeight="1" spans="1:9">
      <c r="A289" s="66">
        <v>2040201</v>
      </c>
      <c r="B289" s="67" t="s">
        <v>137</v>
      </c>
      <c r="C289" s="68">
        <v>156</v>
      </c>
      <c r="D289" s="68">
        <v>176</v>
      </c>
      <c r="E289" s="69">
        <f t="shared" si="13"/>
        <v>112.820512820513</v>
      </c>
      <c r="F289" s="70">
        <v>135</v>
      </c>
      <c r="G289" s="27">
        <f t="shared" si="14"/>
        <v>30.3703703703704</v>
      </c>
      <c r="H289" s="32">
        <f t="shared" si="15"/>
        <v>41</v>
      </c>
      <c r="I289" s="83" t="s">
        <v>134</v>
      </c>
    </row>
    <row r="290" s="47" customFormat="1" ht="24" customHeight="1" spans="1:9">
      <c r="A290" s="66">
        <v>2040202</v>
      </c>
      <c r="B290" s="67" t="s">
        <v>138</v>
      </c>
      <c r="C290" s="68">
        <v>0</v>
      </c>
      <c r="D290" s="68">
        <v>0</v>
      </c>
      <c r="E290" s="69" t="str">
        <f t="shared" si="13"/>
        <v/>
      </c>
      <c r="F290" s="70">
        <v>5</v>
      </c>
      <c r="G290" s="27">
        <f t="shared" si="14"/>
        <v>-100</v>
      </c>
      <c r="H290" s="32">
        <f t="shared" si="15"/>
        <v>-5</v>
      </c>
      <c r="I290" s="83" t="s">
        <v>134</v>
      </c>
    </row>
    <row r="291" s="47" customFormat="1" ht="24" hidden="1" customHeight="1" spans="1:9">
      <c r="A291" s="66">
        <v>2040203</v>
      </c>
      <c r="B291" s="67" t="s">
        <v>139</v>
      </c>
      <c r="C291" s="68"/>
      <c r="D291" s="68"/>
      <c r="E291" s="69" t="str">
        <f t="shared" si="13"/>
        <v/>
      </c>
      <c r="F291" s="70"/>
      <c r="G291" s="27" t="str">
        <f t="shared" si="14"/>
        <v/>
      </c>
      <c r="H291" s="32">
        <f t="shared" si="15"/>
        <v>0</v>
      </c>
      <c r="I291" s="83" t="s">
        <v>134</v>
      </c>
    </row>
    <row r="292" s="47" customFormat="1" ht="24" hidden="1" customHeight="1" spans="1:9">
      <c r="A292" s="66">
        <v>2040204</v>
      </c>
      <c r="B292" s="67" t="s">
        <v>309</v>
      </c>
      <c r="C292" s="68"/>
      <c r="D292" s="68"/>
      <c r="E292" s="69" t="str">
        <f t="shared" si="13"/>
        <v/>
      </c>
      <c r="F292" s="70"/>
      <c r="G292" s="27" t="str">
        <f t="shared" si="14"/>
        <v/>
      </c>
      <c r="H292" s="32">
        <f t="shared" si="15"/>
        <v>0</v>
      </c>
      <c r="I292" s="83" t="s">
        <v>134</v>
      </c>
    </row>
    <row r="293" s="47" customFormat="1" ht="24" hidden="1" customHeight="1" spans="1:9">
      <c r="A293" s="66">
        <v>2040205</v>
      </c>
      <c r="B293" s="67" t="s">
        <v>310</v>
      </c>
      <c r="C293" s="68"/>
      <c r="D293" s="68"/>
      <c r="E293" s="69" t="str">
        <f t="shared" si="13"/>
        <v/>
      </c>
      <c r="F293" s="70"/>
      <c r="G293" s="27" t="str">
        <f t="shared" si="14"/>
        <v/>
      </c>
      <c r="H293" s="32">
        <f t="shared" si="15"/>
        <v>0</v>
      </c>
      <c r="I293" s="83" t="s">
        <v>134</v>
      </c>
    </row>
    <row r="294" s="47" customFormat="1" ht="24" hidden="1" customHeight="1" spans="1:8">
      <c r="A294" s="66">
        <v>2040206</v>
      </c>
      <c r="B294" s="67" t="s">
        <v>311</v>
      </c>
      <c r="C294" s="71">
        <v>0</v>
      </c>
      <c r="D294" s="72"/>
      <c r="E294" s="73" t="str">
        <f t="shared" si="13"/>
        <v/>
      </c>
      <c r="F294" s="74">
        <v>0</v>
      </c>
      <c r="G294" s="75" t="str">
        <f t="shared" si="14"/>
        <v/>
      </c>
      <c r="H294" s="76">
        <f t="shared" si="15"/>
        <v>0</v>
      </c>
    </row>
    <row r="295" s="47" customFormat="1" ht="24" hidden="1" customHeight="1" spans="1:8">
      <c r="A295" s="66">
        <v>2040207</v>
      </c>
      <c r="B295" s="67" t="s">
        <v>312</v>
      </c>
      <c r="C295" s="71">
        <v>0</v>
      </c>
      <c r="D295" s="72"/>
      <c r="E295" s="73" t="str">
        <f t="shared" si="13"/>
        <v/>
      </c>
      <c r="F295" s="74">
        <v>0</v>
      </c>
      <c r="G295" s="75" t="str">
        <f t="shared" si="14"/>
        <v/>
      </c>
      <c r="H295" s="76">
        <f t="shared" si="15"/>
        <v>0</v>
      </c>
    </row>
    <row r="296" s="47" customFormat="1" ht="24" hidden="1" customHeight="1" spans="1:8">
      <c r="A296" s="66">
        <v>2040208</v>
      </c>
      <c r="B296" s="67" t="s">
        <v>313</v>
      </c>
      <c r="C296" s="71">
        <v>0</v>
      </c>
      <c r="D296" s="72"/>
      <c r="E296" s="73" t="str">
        <f t="shared" si="13"/>
        <v/>
      </c>
      <c r="F296" s="74">
        <v>0</v>
      </c>
      <c r="G296" s="75" t="str">
        <f t="shared" si="14"/>
        <v/>
      </c>
      <c r="H296" s="76">
        <f t="shared" si="15"/>
        <v>0</v>
      </c>
    </row>
    <row r="297" s="47" customFormat="1" ht="24" hidden="1" customHeight="1" spans="1:8">
      <c r="A297" s="66">
        <v>2040209</v>
      </c>
      <c r="B297" s="67" t="s">
        <v>314</v>
      </c>
      <c r="C297" s="71">
        <v>0</v>
      </c>
      <c r="D297" s="72"/>
      <c r="E297" s="73" t="str">
        <f t="shared" si="13"/>
        <v/>
      </c>
      <c r="F297" s="74">
        <v>0</v>
      </c>
      <c r="G297" s="75" t="str">
        <f t="shared" si="14"/>
        <v/>
      </c>
      <c r="H297" s="76">
        <f t="shared" si="15"/>
        <v>0</v>
      </c>
    </row>
    <row r="298" s="47" customFormat="1" ht="24" hidden="1" customHeight="1" spans="1:9">
      <c r="A298" s="66">
        <v>2040210</v>
      </c>
      <c r="B298" s="67" t="s">
        <v>315</v>
      </c>
      <c r="C298" s="68"/>
      <c r="D298" s="68"/>
      <c r="E298" s="31">
        <v>0</v>
      </c>
      <c r="F298" s="70"/>
      <c r="G298" s="27" t="str">
        <f t="shared" si="14"/>
        <v/>
      </c>
      <c r="H298" s="32">
        <f t="shared" si="15"/>
        <v>0</v>
      </c>
      <c r="I298" s="83" t="s">
        <v>134</v>
      </c>
    </row>
    <row r="299" s="47" customFormat="1" ht="24" customHeight="1" spans="1:9">
      <c r="A299" s="66">
        <v>2040211</v>
      </c>
      <c r="B299" s="67" t="s">
        <v>316</v>
      </c>
      <c r="C299" s="68">
        <v>10</v>
      </c>
      <c r="D299" s="68">
        <v>10</v>
      </c>
      <c r="E299" s="69">
        <f t="shared" si="13"/>
        <v>100</v>
      </c>
      <c r="F299" s="70">
        <v>10</v>
      </c>
      <c r="G299" s="27">
        <f t="shared" si="14"/>
        <v>0</v>
      </c>
      <c r="H299" s="32">
        <f t="shared" si="15"/>
        <v>0</v>
      </c>
      <c r="I299" s="83" t="s">
        <v>134</v>
      </c>
    </row>
    <row r="300" s="47" customFormat="1" ht="24" hidden="1" customHeight="1" spans="1:9">
      <c r="A300" s="66">
        <v>2040212</v>
      </c>
      <c r="B300" s="67" t="s">
        <v>317</v>
      </c>
      <c r="C300" s="68"/>
      <c r="D300" s="68"/>
      <c r="E300" s="69" t="str">
        <f t="shared" si="13"/>
        <v/>
      </c>
      <c r="F300" s="70"/>
      <c r="G300" s="27" t="str">
        <f t="shared" si="14"/>
        <v/>
      </c>
      <c r="H300" s="32">
        <f t="shared" si="15"/>
        <v>0</v>
      </c>
      <c r="I300" s="83" t="s">
        <v>134</v>
      </c>
    </row>
    <row r="301" ht="24" hidden="1" customHeight="1" spans="1:8">
      <c r="A301" s="66">
        <v>2040213</v>
      </c>
      <c r="B301" s="67" t="s">
        <v>318</v>
      </c>
      <c r="C301" s="71">
        <v>0</v>
      </c>
      <c r="D301" s="72"/>
      <c r="E301" s="73" t="str">
        <f t="shared" si="13"/>
        <v/>
      </c>
      <c r="F301" s="74">
        <v>0</v>
      </c>
      <c r="G301" s="75" t="str">
        <f t="shared" si="14"/>
        <v/>
      </c>
      <c r="H301" s="76">
        <f t="shared" si="15"/>
        <v>0</v>
      </c>
    </row>
    <row r="302" s="47" customFormat="1" ht="24" hidden="1" customHeight="1" spans="1:8">
      <c r="A302" s="66">
        <v>2040214</v>
      </c>
      <c r="B302" s="67" t="s">
        <v>319</v>
      </c>
      <c r="C302" s="71">
        <v>0</v>
      </c>
      <c r="D302" s="72"/>
      <c r="E302" s="73" t="str">
        <f t="shared" si="13"/>
        <v/>
      </c>
      <c r="F302" s="74">
        <v>0</v>
      </c>
      <c r="G302" s="75" t="str">
        <f t="shared" si="14"/>
        <v/>
      </c>
      <c r="H302" s="76">
        <f t="shared" si="15"/>
        <v>0</v>
      </c>
    </row>
    <row r="303" s="47" customFormat="1" ht="24" hidden="1" customHeight="1" spans="1:8">
      <c r="A303" s="66">
        <v>2040215</v>
      </c>
      <c r="B303" s="67" t="s">
        <v>320</v>
      </c>
      <c r="C303" s="71">
        <v>0</v>
      </c>
      <c r="D303" s="72"/>
      <c r="E303" s="73" t="str">
        <f t="shared" si="13"/>
        <v/>
      </c>
      <c r="F303" s="74">
        <v>0</v>
      </c>
      <c r="G303" s="75" t="str">
        <f t="shared" si="14"/>
        <v/>
      </c>
      <c r="H303" s="76">
        <f t="shared" si="15"/>
        <v>0</v>
      </c>
    </row>
    <row r="304" s="47" customFormat="1" ht="24" hidden="1" customHeight="1" spans="1:8">
      <c r="A304" s="66">
        <v>2040216</v>
      </c>
      <c r="B304" s="67" t="s">
        <v>321</v>
      </c>
      <c r="C304" s="71">
        <v>0</v>
      </c>
      <c r="D304" s="72"/>
      <c r="E304" s="73" t="str">
        <f t="shared" si="13"/>
        <v/>
      </c>
      <c r="F304" s="74">
        <v>0</v>
      </c>
      <c r="G304" s="75" t="str">
        <f t="shared" si="14"/>
        <v/>
      </c>
      <c r="H304" s="76">
        <f t="shared" si="15"/>
        <v>0</v>
      </c>
    </row>
    <row r="305" s="47" customFormat="1" ht="24" hidden="1" customHeight="1" spans="1:9">
      <c r="A305" s="66">
        <v>2040217</v>
      </c>
      <c r="B305" s="67" t="s">
        <v>322</v>
      </c>
      <c r="C305" s="68"/>
      <c r="D305" s="68"/>
      <c r="E305" s="69" t="str">
        <f t="shared" si="13"/>
        <v/>
      </c>
      <c r="F305" s="70"/>
      <c r="G305" s="27" t="str">
        <f t="shared" si="14"/>
        <v/>
      </c>
      <c r="H305" s="32">
        <f t="shared" si="15"/>
        <v>0</v>
      </c>
      <c r="I305" s="83" t="s">
        <v>134</v>
      </c>
    </row>
    <row r="306" ht="24" hidden="1" customHeight="1" spans="1:8">
      <c r="A306" s="66">
        <v>2040218</v>
      </c>
      <c r="B306" s="67" t="s">
        <v>323</v>
      </c>
      <c r="C306" s="71">
        <v>0</v>
      </c>
      <c r="D306" s="72"/>
      <c r="E306" s="73" t="str">
        <f t="shared" si="13"/>
        <v/>
      </c>
      <c r="F306" s="74">
        <v>0</v>
      </c>
      <c r="G306" s="75" t="str">
        <f t="shared" si="14"/>
        <v/>
      </c>
      <c r="H306" s="76">
        <f t="shared" si="15"/>
        <v>0</v>
      </c>
    </row>
    <row r="307" ht="24" customHeight="1" spans="1:9">
      <c r="A307" s="66">
        <v>2040219</v>
      </c>
      <c r="B307" s="67" t="s">
        <v>180</v>
      </c>
      <c r="C307" s="68">
        <v>0</v>
      </c>
      <c r="D307" s="68">
        <v>6</v>
      </c>
      <c r="E307" s="69" t="str">
        <f t="shared" si="13"/>
        <v/>
      </c>
      <c r="F307" s="70">
        <v>0</v>
      </c>
      <c r="G307" s="27" t="str">
        <f t="shared" si="14"/>
        <v/>
      </c>
      <c r="H307" s="32">
        <f t="shared" si="15"/>
        <v>6</v>
      </c>
      <c r="I307" s="78" t="s">
        <v>134</v>
      </c>
    </row>
    <row r="308" s="47" customFormat="1" hidden="1" spans="1:8">
      <c r="A308" s="66">
        <v>2040250</v>
      </c>
      <c r="B308" s="67" t="s">
        <v>146</v>
      </c>
      <c r="C308" s="71">
        <v>0</v>
      </c>
      <c r="D308" s="72"/>
      <c r="E308" s="73" t="str">
        <f t="shared" si="13"/>
        <v/>
      </c>
      <c r="F308" s="74">
        <v>0</v>
      </c>
      <c r="G308" s="75" t="str">
        <f t="shared" si="14"/>
        <v/>
      </c>
      <c r="H308" s="76">
        <f t="shared" si="15"/>
        <v>0</v>
      </c>
    </row>
    <row r="309" s="47" customFormat="1" ht="23.25" customHeight="1" spans="1:9">
      <c r="A309" s="66">
        <v>2040299</v>
      </c>
      <c r="B309" s="67" t="s">
        <v>324</v>
      </c>
      <c r="C309" s="68">
        <v>129</v>
      </c>
      <c r="D309" s="68">
        <v>10</v>
      </c>
      <c r="E309" s="69">
        <f t="shared" si="13"/>
        <v>7.75193798449612</v>
      </c>
      <c r="F309" s="70">
        <v>43</v>
      </c>
      <c r="G309" s="27">
        <f t="shared" si="14"/>
        <v>-76.7441860465116</v>
      </c>
      <c r="H309" s="32">
        <f t="shared" si="15"/>
        <v>-33</v>
      </c>
      <c r="I309" s="83" t="s">
        <v>134</v>
      </c>
    </row>
    <row r="310" s="48" customFormat="1" ht="24" hidden="1" customHeight="1" spans="1:8">
      <c r="A310" s="65">
        <v>20403</v>
      </c>
      <c r="B310" s="65" t="s">
        <v>325</v>
      </c>
      <c r="C310" s="87">
        <v>0</v>
      </c>
      <c r="D310" s="88"/>
      <c r="E310" s="84" t="str">
        <f t="shared" si="13"/>
        <v/>
      </c>
      <c r="F310" s="85">
        <v>0</v>
      </c>
      <c r="G310" s="89" t="str">
        <f t="shared" si="14"/>
        <v/>
      </c>
      <c r="H310" s="90">
        <f t="shared" si="15"/>
        <v>0</v>
      </c>
    </row>
    <row r="311" s="47" customFormat="1" ht="24" hidden="1" customHeight="1" spans="1:8">
      <c r="A311" s="66">
        <v>2040301</v>
      </c>
      <c r="B311" s="67" t="s">
        <v>137</v>
      </c>
      <c r="C311" s="71">
        <v>0</v>
      </c>
      <c r="D311" s="72"/>
      <c r="E311" s="84" t="str">
        <f t="shared" si="13"/>
        <v/>
      </c>
      <c r="F311" s="85">
        <v>0</v>
      </c>
      <c r="G311" s="75" t="str">
        <f t="shared" si="14"/>
        <v/>
      </c>
      <c r="H311" s="76">
        <f t="shared" si="15"/>
        <v>0</v>
      </c>
    </row>
    <row r="312" s="47" customFormat="1" ht="24" hidden="1" customHeight="1" spans="1:8">
      <c r="A312" s="66">
        <v>2040302</v>
      </c>
      <c r="B312" s="67" t="s">
        <v>138</v>
      </c>
      <c r="C312" s="71">
        <v>0</v>
      </c>
      <c r="D312" s="72"/>
      <c r="E312" s="84" t="str">
        <f t="shared" si="13"/>
        <v/>
      </c>
      <c r="F312" s="85">
        <v>0</v>
      </c>
      <c r="G312" s="75" t="str">
        <f t="shared" si="14"/>
        <v/>
      </c>
      <c r="H312" s="76">
        <f t="shared" si="15"/>
        <v>0</v>
      </c>
    </row>
    <row r="313" ht="24" hidden="1" customHeight="1" spans="1:8">
      <c r="A313" s="66">
        <v>2040303</v>
      </c>
      <c r="B313" s="67" t="s">
        <v>139</v>
      </c>
      <c r="C313" s="71">
        <v>0</v>
      </c>
      <c r="D313" s="72"/>
      <c r="E313" s="84" t="str">
        <f t="shared" si="13"/>
        <v/>
      </c>
      <c r="F313" s="85">
        <v>0</v>
      </c>
      <c r="G313" s="75" t="str">
        <f t="shared" si="14"/>
        <v/>
      </c>
      <c r="H313" s="76">
        <f t="shared" si="15"/>
        <v>0</v>
      </c>
    </row>
    <row r="314" s="47" customFormat="1" ht="24" hidden="1" customHeight="1" spans="1:8">
      <c r="A314" s="66">
        <v>2040304</v>
      </c>
      <c r="B314" s="67" t="s">
        <v>326</v>
      </c>
      <c r="C314" s="71">
        <v>0</v>
      </c>
      <c r="D314" s="72"/>
      <c r="E314" s="84" t="str">
        <f t="shared" si="13"/>
        <v/>
      </c>
      <c r="F314" s="85">
        <v>0</v>
      </c>
      <c r="G314" s="75" t="str">
        <f t="shared" si="14"/>
        <v/>
      </c>
      <c r="H314" s="76">
        <f t="shared" si="15"/>
        <v>0</v>
      </c>
    </row>
    <row r="315" s="47" customFormat="1" ht="24" hidden="1" customHeight="1" spans="1:8">
      <c r="A315" s="66">
        <v>2040350</v>
      </c>
      <c r="B315" s="67" t="s">
        <v>146</v>
      </c>
      <c r="C315" s="71">
        <v>0</v>
      </c>
      <c r="D315" s="72"/>
      <c r="E315" s="84" t="str">
        <f t="shared" si="13"/>
        <v/>
      </c>
      <c r="F315" s="85">
        <v>0</v>
      </c>
      <c r="G315" s="75" t="str">
        <f t="shared" si="14"/>
        <v/>
      </c>
      <c r="H315" s="76">
        <f t="shared" si="15"/>
        <v>0</v>
      </c>
    </row>
    <row r="316" s="47" customFormat="1" ht="24" hidden="1" customHeight="1" spans="1:8">
      <c r="A316" s="66">
        <v>2040399</v>
      </c>
      <c r="B316" s="67" t="s">
        <v>327</v>
      </c>
      <c r="C316" s="71">
        <v>0</v>
      </c>
      <c r="D316" s="72"/>
      <c r="E316" s="84" t="str">
        <f t="shared" si="13"/>
        <v/>
      </c>
      <c r="F316" s="85">
        <v>0</v>
      </c>
      <c r="G316" s="75" t="str">
        <f t="shared" si="14"/>
        <v/>
      </c>
      <c r="H316" s="76">
        <f t="shared" si="15"/>
        <v>0</v>
      </c>
    </row>
    <row r="317" s="48" customFormat="1" ht="24" customHeight="1" spans="1:9">
      <c r="A317" s="65">
        <v>20404</v>
      </c>
      <c r="B317" s="65" t="s">
        <v>328</v>
      </c>
      <c r="C317" s="63">
        <f>SUM(C318:C328)</f>
        <v>0</v>
      </c>
      <c r="D317" s="63">
        <f>SUM(D318:D328)</f>
        <v>0</v>
      </c>
      <c r="E317" s="64" t="str">
        <f t="shared" si="13"/>
        <v/>
      </c>
      <c r="F317" s="63">
        <f>SUM(F318:F328)</f>
        <v>0</v>
      </c>
      <c r="G317" s="19" t="str">
        <f t="shared" si="14"/>
        <v/>
      </c>
      <c r="H317" s="20">
        <f t="shared" si="15"/>
        <v>0</v>
      </c>
      <c r="I317" s="83" t="s">
        <v>134</v>
      </c>
    </row>
    <row r="318" s="47" customFormat="1" ht="24" hidden="1" customHeight="1" spans="1:9">
      <c r="A318" s="66">
        <v>2040401</v>
      </c>
      <c r="B318" s="67" t="s">
        <v>137</v>
      </c>
      <c r="C318" s="68"/>
      <c r="D318" s="68"/>
      <c r="E318" s="69" t="str">
        <f t="shared" si="13"/>
        <v/>
      </c>
      <c r="F318" s="70"/>
      <c r="G318" s="27" t="str">
        <f t="shared" si="14"/>
        <v/>
      </c>
      <c r="H318" s="32">
        <f t="shared" si="15"/>
        <v>0</v>
      </c>
      <c r="I318" s="83" t="s">
        <v>134</v>
      </c>
    </row>
    <row r="319" ht="23.25" hidden="1" customHeight="1" spans="1:9">
      <c r="A319" s="66">
        <v>2040402</v>
      </c>
      <c r="B319" s="67" t="s">
        <v>138</v>
      </c>
      <c r="C319" s="68"/>
      <c r="D319" s="68"/>
      <c r="E319" s="69" t="str">
        <f t="shared" si="13"/>
        <v/>
      </c>
      <c r="F319" s="70"/>
      <c r="G319" s="27" t="str">
        <f t="shared" si="14"/>
        <v/>
      </c>
      <c r="H319" s="32">
        <f t="shared" si="15"/>
        <v>0</v>
      </c>
      <c r="I319" s="78" t="s">
        <v>134</v>
      </c>
    </row>
    <row r="320" s="47" customFormat="1" ht="24" hidden="1" customHeight="1" spans="1:9">
      <c r="A320" s="66">
        <v>2040403</v>
      </c>
      <c r="B320" s="67" t="s">
        <v>139</v>
      </c>
      <c r="C320" s="68"/>
      <c r="D320" s="68"/>
      <c r="E320" s="31">
        <v>0</v>
      </c>
      <c r="F320" s="86"/>
      <c r="G320" s="31">
        <v>0</v>
      </c>
      <c r="H320" s="32">
        <f t="shared" si="15"/>
        <v>0</v>
      </c>
      <c r="I320" s="83" t="s">
        <v>134</v>
      </c>
    </row>
    <row r="321" s="47" customFormat="1" ht="24" hidden="1" customHeight="1" spans="1:8">
      <c r="A321" s="66">
        <v>2040404</v>
      </c>
      <c r="B321" s="67" t="s">
        <v>329</v>
      </c>
      <c r="C321" s="71">
        <v>0</v>
      </c>
      <c r="D321" s="72"/>
      <c r="E321" s="84" t="str">
        <f t="shared" si="13"/>
        <v/>
      </c>
      <c r="F321" s="85">
        <v>0</v>
      </c>
      <c r="G321" s="31" t="str">
        <f t="shared" si="14"/>
        <v/>
      </c>
      <c r="H321" s="76">
        <f t="shared" si="15"/>
        <v>0</v>
      </c>
    </row>
    <row r="322" s="47" customFormat="1" ht="24" hidden="1" customHeight="1" spans="1:8">
      <c r="A322" s="66">
        <v>2040405</v>
      </c>
      <c r="B322" s="67" t="s">
        <v>330</v>
      </c>
      <c r="C322" s="71">
        <v>0</v>
      </c>
      <c r="D322" s="72"/>
      <c r="E322" s="84" t="str">
        <f t="shared" si="13"/>
        <v/>
      </c>
      <c r="F322" s="85">
        <v>0</v>
      </c>
      <c r="G322" s="31" t="str">
        <f t="shared" si="14"/>
        <v/>
      </c>
      <c r="H322" s="76">
        <f t="shared" si="15"/>
        <v>0</v>
      </c>
    </row>
    <row r="323" s="47" customFormat="1" ht="24" hidden="1" customHeight="1" spans="1:8">
      <c r="A323" s="66">
        <v>2040406</v>
      </c>
      <c r="B323" s="67" t="s">
        <v>331</v>
      </c>
      <c r="C323" s="71">
        <v>0</v>
      </c>
      <c r="D323" s="72"/>
      <c r="E323" s="84" t="str">
        <f t="shared" si="13"/>
        <v/>
      </c>
      <c r="F323" s="85">
        <v>0</v>
      </c>
      <c r="G323" s="31" t="str">
        <f t="shared" si="14"/>
        <v/>
      </c>
      <c r="H323" s="76">
        <f t="shared" si="15"/>
        <v>0</v>
      </c>
    </row>
    <row r="324" ht="24" hidden="1" customHeight="1" spans="1:8">
      <c r="A324" s="66">
        <v>2040407</v>
      </c>
      <c r="B324" s="67" t="s">
        <v>332</v>
      </c>
      <c r="C324" s="71">
        <v>0</v>
      </c>
      <c r="D324" s="72"/>
      <c r="E324" s="84" t="str">
        <f t="shared" si="13"/>
        <v/>
      </c>
      <c r="F324" s="85">
        <v>0</v>
      </c>
      <c r="G324" s="31" t="str">
        <f t="shared" si="14"/>
        <v/>
      </c>
      <c r="H324" s="76">
        <f t="shared" si="15"/>
        <v>0</v>
      </c>
    </row>
    <row r="325" s="47" customFormat="1" ht="24" hidden="1" customHeight="1" spans="1:8">
      <c r="A325" s="66">
        <v>2040408</v>
      </c>
      <c r="B325" s="67" t="s">
        <v>333</v>
      </c>
      <c r="C325" s="71">
        <v>0</v>
      </c>
      <c r="D325" s="72"/>
      <c r="E325" s="84" t="str">
        <f t="shared" si="13"/>
        <v/>
      </c>
      <c r="F325" s="85">
        <v>0</v>
      </c>
      <c r="G325" s="31" t="str">
        <f t="shared" si="14"/>
        <v/>
      </c>
      <c r="H325" s="76">
        <f t="shared" si="15"/>
        <v>0</v>
      </c>
    </row>
    <row r="326" s="47" customFormat="1" ht="24" hidden="1" customHeight="1" spans="1:8">
      <c r="A326" s="66">
        <v>2040409</v>
      </c>
      <c r="B326" s="67" t="s">
        <v>334</v>
      </c>
      <c r="C326" s="71">
        <v>0</v>
      </c>
      <c r="D326" s="72"/>
      <c r="E326" s="84" t="str">
        <f t="shared" ref="E326:E389" si="16">IFERROR(D326/C326*100,"")</f>
        <v/>
      </c>
      <c r="F326" s="85">
        <v>0</v>
      </c>
      <c r="G326" s="31" t="str">
        <f t="shared" ref="G326:G389" si="17">IFERROR(H326/F326*100,"")</f>
        <v/>
      </c>
      <c r="H326" s="76">
        <f t="shared" ref="H326:H389" si="18">D326-F326</f>
        <v>0</v>
      </c>
    </row>
    <row r="327" s="47" customFormat="1" ht="24" hidden="1" customHeight="1" spans="1:8">
      <c r="A327" s="66">
        <v>2040450</v>
      </c>
      <c r="B327" s="67" t="s">
        <v>146</v>
      </c>
      <c r="C327" s="71">
        <v>0</v>
      </c>
      <c r="D327" s="72"/>
      <c r="E327" s="84" t="str">
        <f t="shared" si="16"/>
        <v/>
      </c>
      <c r="F327" s="85">
        <v>0</v>
      </c>
      <c r="G327" s="31" t="str">
        <f t="shared" si="17"/>
        <v/>
      </c>
      <c r="H327" s="76">
        <f t="shared" si="18"/>
        <v>0</v>
      </c>
    </row>
    <row r="328" s="47" customFormat="1" ht="24" hidden="1" customHeight="1" spans="1:9">
      <c r="A328" s="66">
        <v>2040499</v>
      </c>
      <c r="B328" s="67" t="s">
        <v>335</v>
      </c>
      <c r="C328" s="68"/>
      <c r="D328" s="68"/>
      <c r="E328" s="31">
        <v>0</v>
      </c>
      <c r="F328" s="86"/>
      <c r="G328" s="31">
        <v>0</v>
      </c>
      <c r="H328" s="32">
        <f t="shared" si="18"/>
        <v>0</v>
      </c>
      <c r="I328" s="83" t="s">
        <v>134</v>
      </c>
    </row>
    <row r="329" s="1" customFormat="1" ht="24" customHeight="1" spans="1:9">
      <c r="A329" s="65">
        <v>20405</v>
      </c>
      <c r="B329" s="65" t="s">
        <v>336</v>
      </c>
      <c r="C329" s="63">
        <f>SUM(C330:C337)</f>
        <v>0</v>
      </c>
      <c r="D329" s="63">
        <f>SUM(D330:D337)</f>
        <v>0</v>
      </c>
      <c r="E329" s="64" t="str">
        <f t="shared" si="16"/>
        <v/>
      </c>
      <c r="F329" s="63">
        <f>SUM(F330:F337)</f>
        <v>0</v>
      </c>
      <c r="G329" s="19" t="str">
        <f t="shared" si="17"/>
        <v/>
      </c>
      <c r="H329" s="20">
        <f t="shared" si="18"/>
        <v>0</v>
      </c>
      <c r="I329" s="78" t="s">
        <v>134</v>
      </c>
    </row>
    <row r="330" s="47" customFormat="1" ht="24" hidden="1" customHeight="1" spans="1:9">
      <c r="A330" s="66">
        <v>2040501</v>
      </c>
      <c r="B330" s="67" t="s">
        <v>137</v>
      </c>
      <c r="C330" s="68"/>
      <c r="D330" s="68"/>
      <c r="E330" s="69" t="str">
        <f t="shared" si="16"/>
        <v/>
      </c>
      <c r="F330" s="70"/>
      <c r="G330" s="27" t="str">
        <f t="shared" si="17"/>
        <v/>
      </c>
      <c r="H330" s="32">
        <f t="shared" si="18"/>
        <v>0</v>
      </c>
      <c r="I330" s="83" t="s">
        <v>134</v>
      </c>
    </row>
    <row r="331" s="47" customFormat="1" ht="23.25" hidden="1" customHeight="1" spans="1:9">
      <c r="A331" s="66">
        <v>2040502</v>
      </c>
      <c r="B331" s="67" t="s">
        <v>138</v>
      </c>
      <c r="C331" s="68"/>
      <c r="D331" s="68"/>
      <c r="E331" s="69" t="str">
        <f t="shared" si="16"/>
        <v/>
      </c>
      <c r="F331" s="70"/>
      <c r="G331" s="27" t="str">
        <f t="shared" si="17"/>
        <v/>
      </c>
      <c r="H331" s="32">
        <f t="shared" si="18"/>
        <v>0</v>
      </c>
      <c r="I331" s="83" t="s">
        <v>134</v>
      </c>
    </row>
    <row r="332" s="47" customFormat="1" ht="24" hidden="1" customHeight="1" spans="1:9">
      <c r="A332" s="66">
        <v>2040503</v>
      </c>
      <c r="B332" s="67" t="s">
        <v>139</v>
      </c>
      <c r="C332" s="68"/>
      <c r="D332" s="68"/>
      <c r="E332" s="31">
        <v>0</v>
      </c>
      <c r="F332" s="70"/>
      <c r="G332" s="31">
        <v>0</v>
      </c>
      <c r="H332" s="32">
        <f t="shared" si="18"/>
        <v>0</v>
      </c>
      <c r="I332" s="83" t="s">
        <v>134</v>
      </c>
    </row>
    <row r="333" s="47" customFormat="1" ht="24" hidden="1" customHeight="1" spans="1:8">
      <c r="A333" s="66">
        <v>2040504</v>
      </c>
      <c r="B333" s="67" t="s">
        <v>337</v>
      </c>
      <c r="C333" s="71">
        <v>0</v>
      </c>
      <c r="D333" s="72"/>
      <c r="E333" s="31" t="str">
        <f t="shared" si="16"/>
        <v/>
      </c>
      <c r="F333" s="85">
        <v>0</v>
      </c>
      <c r="G333" s="31" t="str">
        <f t="shared" si="17"/>
        <v/>
      </c>
      <c r="H333" s="76">
        <f t="shared" si="18"/>
        <v>0</v>
      </c>
    </row>
    <row r="334" s="47" customFormat="1" ht="24" hidden="1" customHeight="1" spans="1:8">
      <c r="A334" s="66">
        <v>2040505</v>
      </c>
      <c r="B334" s="67" t="s">
        <v>338</v>
      </c>
      <c r="C334" s="71">
        <v>0</v>
      </c>
      <c r="D334" s="72"/>
      <c r="E334" s="31" t="str">
        <f t="shared" si="16"/>
        <v/>
      </c>
      <c r="F334" s="85">
        <v>0</v>
      </c>
      <c r="G334" s="31" t="str">
        <f t="shared" si="17"/>
        <v/>
      </c>
      <c r="H334" s="76">
        <f t="shared" si="18"/>
        <v>0</v>
      </c>
    </row>
    <row r="335" s="47" customFormat="1" ht="24" hidden="1" customHeight="1" spans="1:8">
      <c r="A335" s="66">
        <v>2040506</v>
      </c>
      <c r="B335" s="67" t="s">
        <v>339</v>
      </c>
      <c r="C335" s="71">
        <v>0</v>
      </c>
      <c r="D335" s="72"/>
      <c r="E335" s="31" t="str">
        <f t="shared" si="16"/>
        <v/>
      </c>
      <c r="F335" s="85">
        <v>0</v>
      </c>
      <c r="G335" s="31" t="str">
        <f t="shared" si="17"/>
        <v/>
      </c>
      <c r="H335" s="76">
        <f t="shared" si="18"/>
        <v>0</v>
      </c>
    </row>
    <row r="336" ht="24" hidden="1" customHeight="1" spans="1:8">
      <c r="A336" s="66">
        <v>2040550</v>
      </c>
      <c r="B336" s="67" t="s">
        <v>146</v>
      </c>
      <c r="C336" s="71">
        <v>0</v>
      </c>
      <c r="D336" s="72"/>
      <c r="E336" s="31" t="str">
        <f t="shared" si="16"/>
        <v/>
      </c>
      <c r="F336" s="85">
        <v>0</v>
      </c>
      <c r="G336" s="31" t="str">
        <f t="shared" si="17"/>
        <v/>
      </c>
      <c r="H336" s="76">
        <f t="shared" si="18"/>
        <v>0</v>
      </c>
    </row>
    <row r="337" s="47" customFormat="1" ht="24" hidden="1" customHeight="1" spans="1:9">
      <c r="A337" s="66">
        <v>2040599</v>
      </c>
      <c r="B337" s="67" t="s">
        <v>340</v>
      </c>
      <c r="C337" s="68"/>
      <c r="D337" s="68"/>
      <c r="E337" s="31">
        <v>0</v>
      </c>
      <c r="F337" s="86"/>
      <c r="G337" s="31">
        <v>0</v>
      </c>
      <c r="H337" s="32">
        <f t="shared" si="18"/>
        <v>0</v>
      </c>
      <c r="I337" s="83" t="s">
        <v>134</v>
      </c>
    </row>
    <row r="338" s="48" customFormat="1" ht="24" customHeight="1" spans="1:9">
      <c r="A338" s="65">
        <v>20406</v>
      </c>
      <c r="B338" s="65" t="s">
        <v>341</v>
      </c>
      <c r="C338" s="63">
        <f>SUM(C339:C351)</f>
        <v>24</v>
      </c>
      <c r="D338" s="63">
        <f>SUM(D339:D351)</f>
        <v>28</v>
      </c>
      <c r="E338" s="64">
        <f t="shared" si="16"/>
        <v>116.666666666667</v>
      </c>
      <c r="F338" s="63">
        <f>SUM(F339:F351)</f>
        <v>24</v>
      </c>
      <c r="G338" s="19">
        <f t="shared" si="17"/>
        <v>16.6666666666667</v>
      </c>
      <c r="H338" s="20">
        <f t="shared" si="18"/>
        <v>4</v>
      </c>
      <c r="I338" s="83" t="s">
        <v>134</v>
      </c>
    </row>
    <row r="339" s="47" customFormat="1" ht="24" customHeight="1" spans="1:9">
      <c r="A339" s="66">
        <v>2040601</v>
      </c>
      <c r="B339" s="67" t="s">
        <v>137</v>
      </c>
      <c r="C339" s="68">
        <v>24</v>
      </c>
      <c r="D339" s="68">
        <v>28</v>
      </c>
      <c r="E339" s="69">
        <f t="shared" si="16"/>
        <v>116.666666666667</v>
      </c>
      <c r="F339" s="70">
        <v>23</v>
      </c>
      <c r="G339" s="27">
        <f t="shared" si="17"/>
        <v>21.7391304347826</v>
      </c>
      <c r="H339" s="32">
        <f t="shared" si="18"/>
        <v>5</v>
      </c>
      <c r="I339" s="83" t="s">
        <v>134</v>
      </c>
    </row>
    <row r="340" ht="24" customHeight="1" spans="1:9">
      <c r="A340" s="66">
        <v>2040602</v>
      </c>
      <c r="B340" s="67" t="s">
        <v>138</v>
      </c>
      <c r="C340" s="68">
        <v>0</v>
      </c>
      <c r="D340" s="68">
        <v>0</v>
      </c>
      <c r="E340" s="69" t="str">
        <f t="shared" si="16"/>
        <v/>
      </c>
      <c r="F340" s="70">
        <v>1</v>
      </c>
      <c r="G340" s="27">
        <f t="shared" si="17"/>
        <v>-100</v>
      </c>
      <c r="H340" s="32">
        <f t="shared" si="18"/>
        <v>-1</v>
      </c>
      <c r="I340" s="78" t="s">
        <v>134</v>
      </c>
    </row>
    <row r="341" s="47" customFormat="1" ht="24" hidden="1" customHeight="1" spans="1:9">
      <c r="A341" s="66">
        <v>2040603</v>
      </c>
      <c r="B341" s="67" t="s">
        <v>139</v>
      </c>
      <c r="C341" s="68"/>
      <c r="D341" s="68"/>
      <c r="E341" s="31" t="str">
        <f t="shared" si="16"/>
        <v/>
      </c>
      <c r="F341" s="70"/>
      <c r="G341" s="31">
        <v>0</v>
      </c>
      <c r="H341" s="32">
        <f t="shared" si="18"/>
        <v>0</v>
      </c>
      <c r="I341" s="83" t="s">
        <v>134</v>
      </c>
    </row>
    <row r="342" s="47" customFormat="1" ht="24" hidden="1" customHeight="1" spans="1:9">
      <c r="A342" s="66">
        <v>2040604</v>
      </c>
      <c r="B342" s="67" t="s">
        <v>342</v>
      </c>
      <c r="C342" s="68"/>
      <c r="D342" s="68"/>
      <c r="E342" s="69" t="str">
        <f t="shared" si="16"/>
        <v/>
      </c>
      <c r="F342" s="70"/>
      <c r="G342" s="27" t="str">
        <f t="shared" si="17"/>
        <v/>
      </c>
      <c r="H342" s="32">
        <f t="shared" si="18"/>
        <v>0</v>
      </c>
      <c r="I342" s="83" t="s">
        <v>134</v>
      </c>
    </row>
    <row r="343" s="47" customFormat="1" ht="24" hidden="1" customHeight="1" spans="1:9">
      <c r="A343" s="66">
        <v>2040605</v>
      </c>
      <c r="B343" s="67" t="s">
        <v>343</v>
      </c>
      <c r="C343" s="68"/>
      <c r="D343" s="68"/>
      <c r="E343" s="31">
        <v>0</v>
      </c>
      <c r="F343" s="70"/>
      <c r="G343" s="27" t="str">
        <f t="shared" si="17"/>
        <v/>
      </c>
      <c r="H343" s="32">
        <f t="shared" si="18"/>
        <v>0</v>
      </c>
      <c r="I343" s="83" t="s">
        <v>134</v>
      </c>
    </row>
    <row r="344" ht="24" hidden="1" customHeight="1" spans="1:9">
      <c r="A344" s="66">
        <v>2040606</v>
      </c>
      <c r="B344" s="67" t="s">
        <v>344</v>
      </c>
      <c r="C344" s="68"/>
      <c r="D344" s="68"/>
      <c r="E344" s="31" t="str">
        <f t="shared" si="16"/>
        <v/>
      </c>
      <c r="F344" s="70"/>
      <c r="G344" s="31">
        <v>0</v>
      </c>
      <c r="H344" s="32">
        <f t="shared" si="18"/>
        <v>0</v>
      </c>
      <c r="I344" s="78" t="s">
        <v>134</v>
      </c>
    </row>
    <row r="345" s="47" customFormat="1" ht="24" hidden="1" customHeight="1" spans="1:9">
      <c r="A345" s="66">
        <v>2040607</v>
      </c>
      <c r="B345" s="67" t="s">
        <v>345</v>
      </c>
      <c r="C345" s="68"/>
      <c r="D345" s="68"/>
      <c r="E345" s="69" t="str">
        <f t="shared" si="16"/>
        <v/>
      </c>
      <c r="F345" s="70"/>
      <c r="G345" s="27" t="str">
        <f t="shared" si="17"/>
        <v/>
      </c>
      <c r="H345" s="32">
        <f t="shared" si="18"/>
        <v>0</v>
      </c>
      <c r="I345" s="83" t="s">
        <v>134</v>
      </c>
    </row>
    <row r="346" s="47" customFormat="1" ht="24" hidden="1" customHeight="1" spans="1:8">
      <c r="A346" s="66">
        <v>2040608</v>
      </c>
      <c r="B346" s="67" t="s">
        <v>346</v>
      </c>
      <c r="C346" s="71">
        <v>0</v>
      </c>
      <c r="D346" s="72"/>
      <c r="E346" s="73" t="str">
        <f t="shared" si="16"/>
        <v/>
      </c>
      <c r="F346" s="74">
        <v>0</v>
      </c>
      <c r="G346" s="75" t="str">
        <f t="shared" si="17"/>
        <v/>
      </c>
      <c r="H346" s="76">
        <f t="shared" si="18"/>
        <v>0</v>
      </c>
    </row>
    <row r="347" ht="24" hidden="1" customHeight="1" spans="1:8">
      <c r="A347" s="66">
        <v>2040609</v>
      </c>
      <c r="B347" s="67" t="s">
        <v>347</v>
      </c>
      <c r="C347" s="71">
        <v>0</v>
      </c>
      <c r="D347" s="72"/>
      <c r="E347" s="73" t="str">
        <f t="shared" si="16"/>
        <v/>
      </c>
      <c r="F347" s="74">
        <v>0</v>
      </c>
      <c r="G347" s="75" t="str">
        <f t="shared" si="17"/>
        <v/>
      </c>
      <c r="H347" s="76">
        <f t="shared" si="18"/>
        <v>0</v>
      </c>
    </row>
    <row r="348" s="47" customFormat="1" ht="24" hidden="1" customHeight="1" spans="1:8">
      <c r="A348" s="66">
        <v>2040610</v>
      </c>
      <c r="B348" s="67" t="s">
        <v>348</v>
      </c>
      <c r="C348" s="71">
        <v>0</v>
      </c>
      <c r="D348" s="72"/>
      <c r="E348" s="73" t="str">
        <f t="shared" si="16"/>
        <v/>
      </c>
      <c r="F348" s="74">
        <v>0</v>
      </c>
      <c r="G348" s="75" t="str">
        <f t="shared" si="17"/>
        <v/>
      </c>
      <c r="H348" s="76">
        <f t="shared" si="18"/>
        <v>0</v>
      </c>
    </row>
    <row r="349" s="47" customFormat="1" ht="24" hidden="1" customHeight="1" spans="1:8">
      <c r="A349" s="66">
        <v>2040611</v>
      </c>
      <c r="B349" s="67" t="s">
        <v>349</v>
      </c>
      <c r="C349" s="71">
        <v>0</v>
      </c>
      <c r="D349" s="72"/>
      <c r="E349" s="73" t="str">
        <f t="shared" si="16"/>
        <v/>
      </c>
      <c r="F349" s="74">
        <v>0</v>
      </c>
      <c r="G349" s="75" t="str">
        <f t="shared" si="17"/>
        <v/>
      </c>
      <c r="H349" s="76">
        <f t="shared" si="18"/>
        <v>0</v>
      </c>
    </row>
    <row r="350" ht="24" hidden="1" customHeight="1" spans="1:9">
      <c r="A350" s="66">
        <v>2040650</v>
      </c>
      <c r="B350" s="67" t="s">
        <v>146</v>
      </c>
      <c r="C350" s="68"/>
      <c r="D350" s="68"/>
      <c r="E350" s="69" t="str">
        <f t="shared" si="16"/>
        <v/>
      </c>
      <c r="F350" s="70"/>
      <c r="G350" s="27" t="str">
        <f t="shared" si="17"/>
        <v/>
      </c>
      <c r="H350" s="32">
        <f t="shared" si="18"/>
        <v>0</v>
      </c>
      <c r="I350" s="78" t="s">
        <v>134</v>
      </c>
    </row>
    <row r="351" s="47" customFormat="1" ht="22.5" hidden="1" customHeight="1" spans="1:9">
      <c r="A351" s="66">
        <v>2040699</v>
      </c>
      <c r="B351" s="67" t="s">
        <v>350</v>
      </c>
      <c r="C351" s="68"/>
      <c r="D351" s="68"/>
      <c r="E351" s="69" t="str">
        <f t="shared" si="16"/>
        <v/>
      </c>
      <c r="F351" s="70"/>
      <c r="G351" s="27" t="str">
        <f t="shared" si="17"/>
        <v/>
      </c>
      <c r="H351" s="32">
        <f t="shared" si="18"/>
        <v>0</v>
      </c>
      <c r="I351" s="83" t="s">
        <v>134</v>
      </c>
    </row>
    <row r="352" s="48" customFormat="1" ht="24" hidden="1" customHeight="1" spans="1:8">
      <c r="A352" s="65">
        <v>20407</v>
      </c>
      <c r="B352" s="65" t="s">
        <v>351</v>
      </c>
      <c r="C352" s="87">
        <v>0</v>
      </c>
      <c r="D352" s="88"/>
      <c r="E352" s="84" t="str">
        <f t="shared" si="16"/>
        <v/>
      </c>
      <c r="F352" s="85">
        <v>0</v>
      </c>
      <c r="G352" s="89" t="str">
        <f t="shared" si="17"/>
        <v/>
      </c>
      <c r="H352" s="90">
        <f t="shared" si="18"/>
        <v>0</v>
      </c>
    </row>
    <row r="353" ht="24" hidden="1" customHeight="1" spans="1:8">
      <c r="A353" s="66">
        <v>2040701</v>
      </c>
      <c r="B353" s="67" t="s">
        <v>137</v>
      </c>
      <c r="C353" s="71">
        <v>0</v>
      </c>
      <c r="D353" s="72"/>
      <c r="E353" s="84" t="str">
        <f t="shared" si="16"/>
        <v/>
      </c>
      <c r="F353" s="85">
        <v>0</v>
      </c>
      <c r="G353" s="75" t="str">
        <f t="shared" si="17"/>
        <v/>
      </c>
      <c r="H353" s="76">
        <f t="shared" si="18"/>
        <v>0</v>
      </c>
    </row>
    <row r="354" s="47" customFormat="1" ht="24" hidden="1" customHeight="1" spans="1:8">
      <c r="A354" s="66">
        <v>2040702</v>
      </c>
      <c r="B354" s="67" t="s">
        <v>138</v>
      </c>
      <c r="C354" s="71">
        <v>0</v>
      </c>
      <c r="D354" s="72"/>
      <c r="E354" s="84" t="str">
        <f t="shared" si="16"/>
        <v/>
      </c>
      <c r="F354" s="85">
        <v>0</v>
      </c>
      <c r="G354" s="75" t="str">
        <f t="shared" si="17"/>
        <v/>
      </c>
      <c r="H354" s="76">
        <f t="shared" si="18"/>
        <v>0</v>
      </c>
    </row>
    <row r="355" s="47" customFormat="1" ht="24" hidden="1" customHeight="1" spans="1:8">
      <c r="A355" s="66">
        <v>2040703</v>
      </c>
      <c r="B355" s="67" t="s">
        <v>139</v>
      </c>
      <c r="C355" s="71">
        <v>0</v>
      </c>
      <c r="D355" s="72"/>
      <c r="E355" s="84" t="str">
        <f t="shared" si="16"/>
        <v/>
      </c>
      <c r="F355" s="85">
        <v>0</v>
      </c>
      <c r="G355" s="75" t="str">
        <f t="shared" si="17"/>
        <v/>
      </c>
      <c r="H355" s="76">
        <f t="shared" si="18"/>
        <v>0</v>
      </c>
    </row>
    <row r="356" ht="24" hidden="1" customHeight="1" spans="1:8">
      <c r="A356" s="66">
        <v>2040704</v>
      </c>
      <c r="B356" s="67" t="s">
        <v>352</v>
      </c>
      <c r="C356" s="71">
        <v>0</v>
      </c>
      <c r="D356" s="72"/>
      <c r="E356" s="84" t="str">
        <f t="shared" si="16"/>
        <v/>
      </c>
      <c r="F356" s="85">
        <v>0</v>
      </c>
      <c r="G356" s="75" t="str">
        <f t="shared" si="17"/>
        <v/>
      </c>
      <c r="H356" s="76">
        <f t="shared" si="18"/>
        <v>0</v>
      </c>
    </row>
    <row r="357" ht="24" hidden="1" customHeight="1" spans="1:8">
      <c r="A357" s="66">
        <v>2040705</v>
      </c>
      <c r="B357" s="67" t="s">
        <v>353</v>
      </c>
      <c r="C357" s="71">
        <v>0</v>
      </c>
      <c r="D357" s="72"/>
      <c r="E357" s="84" t="str">
        <f t="shared" si="16"/>
        <v/>
      </c>
      <c r="F357" s="85">
        <v>0</v>
      </c>
      <c r="G357" s="75" t="str">
        <f t="shared" si="17"/>
        <v/>
      </c>
      <c r="H357" s="76">
        <f t="shared" si="18"/>
        <v>0</v>
      </c>
    </row>
    <row r="358" ht="24" hidden="1" customHeight="1" spans="1:8">
      <c r="A358" s="66">
        <v>2040706</v>
      </c>
      <c r="B358" s="67" t="s">
        <v>354</v>
      </c>
      <c r="C358" s="71">
        <v>0</v>
      </c>
      <c r="D358" s="72"/>
      <c r="E358" s="84" t="str">
        <f t="shared" si="16"/>
        <v/>
      </c>
      <c r="F358" s="85">
        <v>0</v>
      </c>
      <c r="G358" s="75" t="str">
        <f t="shared" si="17"/>
        <v/>
      </c>
      <c r="H358" s="76">
        <f t="shared" si="18"/>
        <v>0</v>
      </c>
    </row>
    <row r="359" s="47" customFormat="1" ht="24" hidden="1" customHeight="1" spans="1:8">
      <c r="A359" s="66">
        <v>2040750</v>
      </c>
      <c r="B359" s="67" t="s">
        <v>146</v>
      </c>
      <c r="C359" s="71">
        <v>0</v>
      </c>
      <c r="D359" s="72"/>
      <c r="E359" s="84" t="str">
        <f t="shared" si="16"/>
        <v/>
      </c>
      <c r="F359" s="85">
        <v>0</v>
      </c>
      <c r="G359" s="75" t="str">
        <f t="shared" si="17"/>
        <v/>
      </c>
      <c r="H359" s="76">
        <f t="shared" si="18"/>
        <v>0</v>
      </c>
    </row>
    <row r="360" s="47" customFormat="1" ht="24" hidden="1" customHeight="1" spans="1:8">
      <c r="A360" s="66">
        <v>2040799</v>
      </c>
      <c r="B360" s="67" t="s">
        <v>355</v>
      </c>
      <c r="C360" s="71">
        <v>0</v>
      </c>
      <c r="D360" s="72"/>
      <c r="E360" s="84" t="str">
        <f t="shared" si="16"/>
        <v/>
      </c>
      <c r="F360" s="85">
        <v>0</v>
      </c>
      <c r="G360" s="75" t="str">
        <f t="shared" si="17"/>
        <v/>
      </c>
      <c r="H360" s="76">
        <f t="shared" si="18"/>
        <v>0</v>
      </c>
    </row>
    <row r="361" s="48" customFormat="1" ht="0.75" hidden="1" customHeight="1" spans="1:8">
      <c r="A361" s="65">
        <v>20408</v>
      </c>
      <c r="B361" s="65" t="s">
        <v>356</v>
      </c>
      <c r="C361" s="87">
        <v>0</v>
      </c>
      <c r="D361" s="88"/>
      <c r="E361" s="84" t="str">
        <f t="shared" si="16"/>
        <v/>
      </c>
      <c r="F361" s="85">
        <v>0</v>
      </c>
      <c r="G361" s="89" t="str">
        <f t="shared" si="17"/>
        <v/>
      </c>
      <c r="H361" s="90">
        <f t="shared" si="18"/>
        <v>0</v>
      </c>
    </row>
    <row r="362" s="47" customFormat="1" ht="24" hidden="1" customHeight="1" spans="1:8">
      <c r="A362" s="66">
        <v>2040801</v>
      </c>
      <c r="B362" s="67" t="s">
        <v>137</v>
      </c>
      <c r="C362" s="71">
        <v>0</v>
      </c>
      <c r="D362" s="72"/>
      <c r="E362" s="84" t="str">
        <f t="shared" si="16"/>
        <v/>
      </c>
      <c r="F362" s="85">
        <v>0</v>
      </c>
      <c r="G362" s="75" t="str">
        <f t="shared" si="17"/>
        <v/>
      </c>
      <c r="H362" s="76">
        <f t="shared" si="18"/>
        <v>0</v>
      </c>
    </row>
    <row r="363" ht="24" hidden="1" customHeight="1" spans="1:8">
      <c r="A363" s="66">
        <v>2040802</v>
      </c>
      <c r="B363" s="67" t="s">
        <v>138</v>
      </c>
      <c r="C363" s="71">
        <v>0</v>
      </c>
      <c r="D363" s="72"/>
      <c r="E363" s="84" t="str">
        <f t="shared" si="16"/>
        <v/>
      </c>
      <c r="F363" s="85">
        <v>0</v>
      </c>
      <c r="G363" s="75" t="str">
        <f t="shared" si="17"/>
        <v/>
      </c>
      <c r="H363" s="76">
        <f t="shared" si="18"/>
        <v>0</v>
      </c>
    </row>
    <row r="364" s="47" customFormat="1" ht="24" hidden="1" customHeight="1" spans="1:8">
      <c r="A364" s="66">
        <v>2040803</v>
      </c>
      <c r="B364" s="67" t="s">
        <v>139</v>
      </c>
      <c r="C364" s="71">
        <v>0</v>
      </c>
      <c r="D364" s="72"/>
      <c r="E364" s="84" t="str">
        <f t="shared" si="16"/>
        <v/>
      </c>
      <c r="F364" s="85">
        <v>0</v>
      </c>
      <c r="G364" s="75" t="str">
        <f t="shared" si="17"/>
        <v/>
      </c>
      <c r="H364" s="76">
        <f t="shared" si="18"/>
        <v>0</v>
      </c>
    </row>
    <row r="365" s="47" customFormat="1" ht="24" hidden="1" customHeight="1" spans="1:8">
      <c r="A365" s="66">
        <v>2040804</v>
      </c>
      <c r="B365" s="67" t="s">
        <v>357</v>
      </c>
      <c r="C365" s="71">
        <v>0</v>
      </c>
      <c r="D365" s="72"/>
      <c r="E365" s="84" t="str">
        <f t="shared" si="16"/>
        <v/>
      </c>
      <c r="F365" s="85">
        <v>0</v>
      </c>
      <c r="G365" s="75" t="str">
        <f t="shared" si="17"/>
        <v/>
      </c>
      <c r="H365" s="76">
        <f t="shared" si="18"/>
        <v>0</v>
      </c>
    </row>
    <row r="366" s="47" customFormat="1" ht="24" hidden="1" customHeight="1" spans="1:8">
      <c r="A366" s="66">
        <v>2040805</v>
      </c>
      <c r="B366" s="67" t="s">
        <v>358</v>
      </c>
      <c r="C366" s="71">
        <v>0</v>
      </c>
      <c r="D366" s="72"/>
      <c r="E366" s="84" t="str">
        <f t="shared" si="16"/>
        <v/>
      </c>
      <c r="F366" s="85">
        <v>0</v>
      </c>
      <c r="G366" s="75" t="str">
        <f t="shared" si="17"/>
        <v/>
      </c>
      <c r="H366" s="76">
        <f t="shared" si="18"/>
        <v>0</v>
      </c>
    </row>
    <row r="367" s="47" customFormat="1" ht="24" hidden="1" customHeight="1" spans="1:8">
      <c r="A367" s="66">
        <v>2040806</v>
      </c>
      <c r="B367" s="67" t="s">
        <v>359</v>
      </c>
      <c r="C367" s="71">
        <v>0</v>
      </c>
      <c r="D367" s="72"/>
      <c r="E367" s="84" t="str">
        <f t="shared" si="16"/>
        <v/>
      </c>
      <c r="F367" s="85">
        <v>0</v>
      </c>
      <c r="G367" s="75" t="str">
        <f t="shared" si="17"/>
        <v/>
      </c>
      <c r="H367" s="76">
        <f t="shared" si="18"/>
        <v>0</v>
      </c>
    </row>
    <row r="368" s="47" customFormat="1" ht="24" hidden="1" customHeight="1" spans="1:8">
      <c r="A368" s="66">
        <v>2040850</v>
      </c>
      <c r="B368" s="67" t="s">
        <v>146</v>
      </c>
      <c r="C368" s="71">
        <v>0</v>
      </c>
      <c r="D368" s="72"/>
      <c r="E368" s="84" t="str">
        <f t="shared" si="16"/>
        <v/>
      </c>
      <c r="F368" s="85">
        <v>0</v>
      </c>
      <c r="G368" s="75" t="str">
        <f t="shared" si="17"/>
        <v/>
      </c>
      <c r="H368" s="76">
        <f t="shared" si="18"/>
        <v>0</v>
      </c>
    </row>
    <row r="369" ht="24" hidden="1" customHeight="1" spans="1:8">
      <c r="A369" s="66">
        <v>2040899</v>
      </c>
      <c r="B369" s="67" t="s">
        <v>360</v>
      </c>
      <c r="C369" s="71">
        <v>0</v>
      </c>
      <c r="D369" s="72"/>
      <c r="E369" s="84" t="str">
        <f t="shared" si="16"/>
        <v/>
      </c>
      <c r="F369" s="85">
        <v>0</v>
      </c>
      <c r="G369" s="75" t="str">
        <f t="shared" si="17"/>
        <v/>
      </c>
      <c r="H369" s="76">
        <f t="shared" si="18"/>
        <v>0</v>
      </c>
    </row>
    <row r="370" s="48" customFormat="1" ht="24" hidden="1" customHeight="1" spans="1:8">
      <c r="A370" s="65">
        <v>20409</v>
      </c>
      <c r="B370" s="65" t="s">
        <v>361</v>
      </c>
      <c r="C370" s="87">
        <v>0</v>
      </c>
      <c r="D370" s="88"/>
      <c r="E370" s="84" t="str">
        <f t="shared" si="16"/>
        <v/>
      </c>
      <c r="F370" s="85">
        <v>0</v>
      </c>
      <c r="G370" s="89" t="str">
        <f t="shared" si="17"/>
        <v/>
      </c>
      <c r="H370" s="90">
        <f t="shared" si="18"/>
        <v>0</v>
      </c>
    </row>
    <row r="371" s="47" customFormat="1" ht="24" hidden="1" customHeight="1" spans="1:8">
      <c r="A371" s="66">
        <v>2040901</v>
      </c>
      <c r="B371" s="67" t="s">
        <v>137</v>
      </c>
      <c r="C371" s="71">
        <v>0</v>
      </c>
      <c r="D371" s="72"/>
      <c r="E371" s="84" t="str">
        <f t="shared" si="16"/>
        <v/>
      </c>
      <c r="F371" s="85">
        <v>0</v>
      </c>
      <c r="G371" s="75" t="str">
        <f t="shared" si="17"/>
        <v/>
      </c>
      <c r="H371" s="76">
        <f t="shared" si="18"/>
        <v>0</v>
      </c>
    </row>
    <row r="372" s="47" customFormat="1" ht="24" hidden="1" customHeight="1" spans="1:8">
      <c r="A372" s="66">
        <v>2040902</v>
      </c>
      <c r="B372" s="67" t="s">
        <v>138</v>
      </c>
      <c r="C372" s="71">
        <v>0</v>
      </c>
      <c r="D372" s="72"/>
      <c r="E372" s="84" t="str">
        <f t="shared" si="16"/>
        <v/>
      </c>
      <c r="F372" s="85">
        <v>0</v>
      </c>
      <c r="G372" s="75" t="str">
        <f t="shared" si="17"/>
        <v/>
      </c>
      <c r="H372" s="76">
        <f t="shared" si="18"/>
        <v>0</v>
      </c>
    </row>
    <row r="373" s="47" customFormat="1" ht="24" hidden="1" customHeight="1" spans="1:8">
      <c r="A373" s="66">
        <v>2040903</v>
      </c>
      <c r="B373" s="67" t="s">
        <v>139</v>
      </c>
      <c r="C373" s="71">
        <v>0</v>
      </c>
      <c r="D373" s="72"/>
      <c r="E373" s="84" t="str">
        <f t="shared" si="16"/>
        <v/>
      </c>
      <c r="F373" s="85">
        <v>0</v>
      </c>
      <c r="G373" s="75" t="str">
        <f t="shared" si="17"/>
        <v/>
      </c>
      <c r="H373" s="76">
        <f t="shared" si="18"/>
        <v>0</v>
      </c>
    </row>
    <row r="374" s="47" customFormat="1" ht="24" hidden="1" customHeight="1" spans="1:8">
      <c r="A374" s="66">
        <v>2040904</v>
      </c>
      <c r="B374" s="67" t="s">
        <v>362</v>
      </c>
      <c r="C374" s="71">
        <v>0</v>
      </c>
      <c r="D374" s="72"/>
      <c r="E374" s="84" t="str">
        <f t="shared" si="16"/>
        <v/>
      </c>
      <c r="F374" s="85">
        <v>0</v>
      </c>
      <c r="G374" s="75" t="str">
        <f t="shared" si="17"/>
        <v/>
      </c>
      <c r="H374" s="76">
        <f t="shared" si="18"/>
        <v>0</v>
      </c>
    </row>
    <row r="375" s="47" customFormat="1" ht="24" hidden="1" customHeight="1" spans="1:8">
      <c r="A375" s="66">
        <v>2040905</v>
      </c>
      <c r="B375" s="67" t="s">
        <v>363</v>
      </c>
      <c r="C375" s="71">
        <v>0</v>
      </c>
      <c r="D375" s="72"/>
      <c r="E375" s="84" t="str">
        <f t="shared" si="16"/>
        <v/>
      </c>
      <c r="F375" s="85">
        <v>0</v>
      </c>
      <c r="G375" s="75" t="str">
        <f t="shared" si="17"/>
        <v/>
      </c>
      <c r="H375" s="76">
        <f t="shared" si="18"/>
        <v>0</v>
      </c>
    </row>
    <row r="376" s="47" customFormat="1" ht="24" hidden="1" customHeight="1" spans="1:8">
      <c r="A376" s="66">
        <v>2040950</v>
      </c>
      <c r="B376" s="67" t="s">
        <v>146</v>
      </c>
      <c r="C376" s="71">
        <v>0</v>
      </c>
      <c r="D376" s="72"/>
      <c r="E376" s="84" t="str">
        <f t="shared" si="16"/>
        <v/>
      </c>
      <c r="F376" s="85">
        <v>0</v>
      </c>
      <c r="G376" s="75" t="str">
        <f t="shared" si="17"/>
        <v/>
      </c>
      <c r="H376" s="76">
        <f t="shared" si="18"/>
        <v>0</v>
      </c>
    </row>
    <row r="377" s="47" customFormat="1" ht="24" hidden="1" customHeight="1" spans="1:8">
      <c r="A377" s="66">
        <v>2040999</v>
      </c>
      <c r="B377" s="67" t="s">
        <v>364</v>
      </c>
      <c r="C377" s="71">
        <v>0</v>
      </c>
      <c r="D377" s="72"/>
      <c r="E377" s="84" t="str">
        <f t="shared" si="16"/>
        <v/>
      </c>
      <c r="F377" s="85">
        <v>0</v>
      </c>
      <c r="G377" s="75" t="str">
        <f t="shared" si="17"/>
        <v/>
      </c>
      <c r="H377" s="76">
        <f t="shared" si="18"/>
        <v>0</v>
      </c>
    </row>
    <row r="378" s="48" customFormat="1" ht="0.75" hidden="1" customHeight="1" spans="1:8">
      <c r="A378" s="65">
        <v>20410</v>
      </c>
      <c r="B378" s="65" t="s">
        <v>365</v>
      </c>
      <c r="C378" s="87">
        <v>0</v>
      </c>
      <c r="D378" s="88"/>
      <c r="E378" s="84" t="str">
        <f t="shared" si="16"/>
        <v/>
      </c>
      <c r="F378" s="85">
        <v>0</v>
      </c>
      <c r="G378" s="89" t="str">
        <f t="shared" si="17"/>
        <v/>
      </c>
      <c r="H378" s="90">
        <f t="shared" si="18"/>
        <v>0</v>
      </c>
    </row>
    <row r="379" s="47" customFormat="1" ht="24" hidden="1" customHeight="1" spans="1:8">
      <c r="A379" s="66">
        <v>2041001</v>
      </c>
      <c r="B379" s="67" t="s">
        <v>137</v>
      </c>
      <c r="C379" s="71">
        <v>0</v>
      </c>
      <c r="D379" s="72"/>
      <c r="E379" s="84" t="str">
        <f t="shared" si="16"/>
        <v/>
      </c>
      <c r="F379" s="85">
        <v>0</v>
      </c>
      <c r="G379" s="75" t="str">
        <f t="shared" si="17"/>
        <v/>
      </c>
      <c r="H379" s="76">
        <f t="shared" si="18"/>
        <v>0</v>
      </c>
    </row>
    <row r="380" s="47" customFormat="1" ht="24" hidden="1" customHeight="1" spans="1:8">
      <c r="A380" s="66">
        <v>2041002</v>
      </c>
      <c r="B380" s="67" t="s">
        <v>138</v>
      </c>
      <c r="C380" s="71">
        <v>0</v>
      </c>
      <c r="D380" s="72"/>
      <c r="E380" s="84" t="str">
        <f t="shared" si="16"/>
        <v/>
      </c>
      <c r="F380" s="85">
        <v>0</v>
      </c>
      <c r="G380" s="75" t="str">
        <f t="shared" si="17"/>
        <v/>
      </c>
      <c r="H380" s="76">
        <f t="shared" si="18"/>
        <v>0</v>
      </c>
    </row>
    <row r="381" ht="24" hidden="1" customHeight="1" spans="1:8">
      <c r="A381" s="66">
        <v>2041003</v>
      </c>
      <c r="B381" s="67" t="s">
        <v>366</v>
      </c>
      <c r="C381" s="71">
        <v>0</v>
      </c>
      <c r="D381" s="72"/>
      <c r="E381" s="84" t="str">
        <f t="shared" si="16"/>
        <v/>
      </c>
      <c r="F381" s="85">
        <v>0</v>
      </c>
      <c r="G381" s="75" t="str">
        <f t="shared" si="17"/>
        <v/>
      </c>
      <c r="H381" s="76">
        <f t="shared" si="18"/>
        <v>0</v>
      </c>
    </row>
    <row r="382" s="47" customFormat="1" ht="24" hidden="1" customHeight="1" spans="1:8">
      <c r="A382" s="66">
        <v>2041004</v>
      </c>
      <c r="B382" s="67" t="s">
        <v>367</v>
      </c>
      <c r="C382" s="71">
        <v>0</v>
      </c>
      <c r="D382" s="72"/>
      <c r="E382" s="84" t="str">
        <f t="shared" si="16"/>
        <v/>
      </c>
      <c r="F382" s="85">
        <v>0</v>
      </c>
      <c r="G382" s="75" t="str">
        <f t="shared" si="17"/>
        <v/>
      </c>
      <c r="H382" s="76">
        <f t="shared" si="18"/>
        <v>0</v>
      </c>
    </row>
    <row r="383" s="47" customFormat="1" ht="24" hidden="1" customHeight="1" spans="1:8">
      <c r="A383" s="66">
        <v>2041005</v>
      </c>
      <c r="B383" s="67" t="s">
        <v>368</v>
      </c>
      <c r="C383" s="71">
        <v>0</v>
      </c>
      <c r="D383" s="72"/>
      <c r="E383" s="84" t="str">
        <f t="shared" si="16"/>
        <v/>
      </c>
      <c r="F383" s="85">
        <v>0</v>
      </c>
      <c r="G383" s="75" t="str">
        <f t="shared" si="17"/>
        <v/>
      </c>
      <c r="H383" s="76">
        <f t="shared" si="18"/>
        <v>0</v>
      </c>
    </row>
    <row r="384" s="47" customFormat="1" ht="24" hidden="1" customHeight="1" spans="1:8">
      <c r="A384" s="66">
        <v>2041006</v>
      </c>
      <c r="B384" s="67" t="s">
        <v>321</v>
      </c>
      <c r="C384" s="71">
        <v>0</v>
      </c>
      <c r="D384" s="72"/>
      <c r="E384" s="84" t="str">
        <f t="shared" si="16"/>
        <v/>
      </c>
      <c r="F384" s="85">
        <v>0</v>
      </c>
      <c r="G384" s="75" t="str">
        <f t="shared" si="17"/>
        <v/>
      </c>
      <c r="H384" s="76">
        <f t="shared" si="18"/>
        <v>0</v>
      </c>
    </row>
    <row r="385" s="47" customFormat="1" ht="24" hidden="1" customHeight="1" spans="1:8">
      <c r="A385" s="66">
        <v>2041099</v>
      </c>
      <c r="B385" s="67" t="s">
        <v>369</v>
      </c>
      <c r="C385" s="71">
        <v>0</v>
      </c>
      <c r="D385" s="72"/>
      <c r="E385" s="84" t="str">
        <f t="shared" si="16"/>
        <v/>
      </c>
      <c r="F385" s="85">
        <v>0</v>
      </c>
      <c r="G385" s="75" t="str">
        <f t="shared" si="17"/>
        <v/>
      </c>
      <c r="H385" s="76">
        <f t="shared" si="18"/>
        <v>0</v>
      </c>
    </row>
    <row r="386" s="48" customFormat="1" ht="24" hidden="1" customHeight="1" spans="1:8">
      <c r="A386" s="65">
        <v>20411</v>
      </c>
      <c r="B386" s="65" t="s">
        <v>370</v>
      </c>
      <c r="C386" s="87">
        <v>0</v>
      </c>
      <c r="D386" s="88"/>
      <c r="E386" s="84" t="str">
        <f t="shared" si="16"/>
        <v/>
      </c>
      <c r="F386" s="85">
        <v>0</v>
      </c>
      <c r="G386" s="89" t="str">
        <f t="shared" si="17"/>
        <v/>
      </c>
      <c r="H386" s="90">
        <f t="shared" si="18"/>
        <v>0</v>
      </c>
    </row>
    <row r="387" s="47" customFormat="1" ht="24" hidden="1" customHeight="1" spans="1:8">
      <c r="A387" s="66">
        <v>2041101</v>
      </c>
      <c r="B387" s="67" t="s">
        <v>371</v>
      </c>
      <c r="C387" s="71">
        <v>0</v>
      </c>
      <c r="D387" s="72"/>
      <c r="E387" s="84" t="str">
        <f t="shared" si="16"/>
        <v/>
      </c>
      <c r="F387" s="85">
        <v>0</v>
      </c>
      <c r="G387" s="75" t="str">
        <f t="shared" si="17"/>
        <v/>
      </c>
      <c r="H387" s="76">
        <f t="shared" si="18"/>
        <v>0</v>
      </c>
    </row>
    <row r="388" s="47" customFormat="1" ht="24" hidden="1" customHeight="1" spans="1:8">
      <c r="A388" s="66">
        <v>2041102</v>
      </c>
      <c r="B388" s="67" t="s">
        <v>137</v>
      </c>
      <c r="C388" s="71">
        <v>0</v>
      </c>
      <c r="D388" s="72"/>
      <c r="E388" s="84" t="str">
        <f t="shared" si="16"/>
        <v/>
      </c>
      <c r="F388" s="85">
        <v>0</v>
      </c>
      <c r="G388" s="75" t="str">
        <f t="shared" si="17"/>
        <v/>
      </c>
      <c r="H388" s="76">
        <f t="shared" si="18"/>
        <v>0</v>
      </c>
    </row>
    <row r="389" s="47" customFormat="1" ht="24" hidden="1" customHeight="1" spans="1:8">
      <c r="A389" s="66">
        <v>2041103</v>
      </c>
      <c r="B389" s="67" t="s">
        <v>372</v>
      </c>
      <c r="C389" s="71">
        <v>0</v>
      </c>
      <c r="D389" s="72"/>
      <c r="E389" s="84" t="str">
        <f t="shared" si="16"/>
        <v/>
      </c>
      <c r="F389" s="85">
        <v>0</v>
      </c>
      <c r="G389" s="75" t="str">
        <f t="shared" si="17"/>
        <v/>
      </c>
      <c r="H389" s="76">
        <f t="shared" si="18"/>
        <v>0</v>
      </c>
    </row>
    <row r="390" ht="24" hidden="1" customHeight="1" spans="1:8">
      <c r="A390" s="66">
        <v>2041104</v>
      </c>
      <c r="B390" s="67" t="s">
        <v>373</v>
      </c>
      <c r="C390" s="71">
        <v>0</v>
      </c>
      <c r="D390" s="72"/>
      <c r="E390" s="84" t="str">
        <f t="shared" ref="E390:E453" si="19">IFERROR(D390/C390*100,"")</f>
        <v/>
      </c>
      <c r="F390" s="85">
        <v>0</v>
      </c>
      <c r="G390" s="75" t="str">
        <f t="shared" ref="G390:G453" si="20">IFERROR(H390/F390*100,"")</f>
        <v/>
      </c>
      <c r="H390" s="76">
        <f t="shared" ref="H390:H453" si="21">D390-F390</f>
        <v>0</v>
      </c>
    </row>
    <row r="391" s="47" customFormat="1" ht="24" hidden="1" customHeight="1" spans="1:8">
      <c r="A391" s="66">
        <v>2041105</v>
      </c>
      <c r="B391" s="67" t="s">
        <v>374</v>
      </c>
      <c r="C391" s="71">
        <v>0</v>
      </c>
      <c r="D391" s="72"/>
      <c r="E391" s="84" t="str">
        <f t="shared" si="19"/>
        <v/>
      </c>
      <c r="F391" s="85">
        <v>0</v>
      </c>
      <c r="G391" s="75" t="str">
        <f t="shared" si="20"/>
        <v/>
      </c>
      <c r="H391" s="76">
        <f t="shared" si="21"/>
        <v>0</v>
      </c>
    </row>
    <row r="392" ht="24" hidden="1" customHeight="1" spans="1:8">
      <c r="A392" s="66">
        <v>2041106</v>
      </c>
      <c r="B392" s="67" t="s">
        <v>375</v>
      </c>
      <c r="C392" s="71">
        <v>0</v>
      </c>
      <c r="D392" s="72"/>
      <c r="E392" s="84" t="str">
        <f t="shared" si="19"/>
        <v/>
      </c>
      <c r="F392" s="85">
        <v>0</v>
      </c>
      <c r="G392" s="75" t="str">
        <f t="shared" si="20"/>
        <v/>
      </c>
      <c r="H392" s="76">
        <f t="shared" si="21"/>
        <v>0</v>
      </c>
    </row>
    <row r="393" s="47" customFormat="1" ht="24" hidden="1" customHeight="1" spans="1:8">
      <c r="A393" s="66">
        <v>2041107</v>
      </c>
      <c r="B393" s="67" t="s">
        <v>376</v>
      </c>
      <c r="C393" s="71">
        <v>0</v>
      </c>
      <c r="D393" s="72"/>
      <c r="E393" s="84" t="str">
        <f t="shared" si="19"/>
        <v/>
      </c>
      <c r="F393" s="85">
        <v>0</v>
      </c>
      <c r="G393" s="75" t="str">
        <f t="shared" si="20"/>
        <v/>
      </c>
      <c r="H393" s="76">
        <f t="shared" si="21"/>
        <v>0</v>
      </c>
    </row>
    <row r="394" s="47" customFormat="1" ht="24" hidden="1" customHeight="1" spans="1:8">
      <c r="A394" s="66">
        <v>2041108</v>
      </c>
      <c r="B394" s="67" t="s">
        <v>377</v>
      </c>
      <c r="C394" s="71">
        <v>0</v>
      </c>
      <c r="D394" s="72"/>
      <c r="E394" s="84" t="str">
        <f t="shared" si="19"/>
        <v/>
      </c>
      <c r="F394" s="85">
        <v>0</v>
      </c>
      <c r="G394" s="75" t="str">
        <f t="shared" si="20"/>
        <v/>
      </c>
      <c r="H394" s="76">
        <f t="shared" si="21"/>
        <v>0</v>
      </c>
    </row>
    <row r="395" s="48" customFormat="1" ht="24" customHeight="1" spans="1:9">
      <c r="A395" s="65">
        <v>20499</v>
      </c>
      <c r="B395" s="65" t="s">
        <v>378</v>
      </c>
      <c r="C395" s="63">
        <f>C396+C397</f>
        <v>0</v>
      </c>
      <c r="D395" s="63">
        <f>D396+D397</f>
        <v>0</v>
      </c>
      <c r="E395" s="64" t="str">
        <f t="shared" si="19"/>
        <v/>
      </c>
      <c r="F395" s="63">
        <f>F396+F397</f>
        <v>0</v>
      </c>
      <c r="G395" s="19" t="str">
        <f t="shared" si="20"/>
        <v/>
      </c>
      <c r="H395" s="20">
        <f t="shared" si="21"/>
        <v>0</v>
      </c>
      <c r="I395" s="83" t="s">
        <v>134</v>
      </c>
    </row>
    <row r="396" ht="24" hidden="1" customHeight="1" spans="1:9">
      <c r="A396" s="66">
        <v>2049901</v>
      </c>
      <c r="B396" s="67" t="s">
        <v>379</v>
      </c>
      <c r="C396" s="68"/>
      <c r="D396" s="68"/>
      <c r="E396" s="69" t="str">
        <f t="shared" si="19"/>
        <v/>
      </c>
      <c r="F396" s="70"/>
      <c r="G396" s="27" t="str">
        <f t="shared" si="20"/>
        <v/>
      </c>
      <c r="H396" s="32">
        <f t="shared" si="21"/>
        <v>0</v>
      </c>
      <c r="I396" s="78" t="s">
        <v>134</v>
      </c>
    </row>
    <row r="397" s="47" customFormat="1" ht="24" hidden="1" customHeight="1" spans="1:9">
      <c r="A397" s="66">
        <v>2049902</v>
      </c>
      <c r="B397" s="67" t="s">
        <v>380</v>
      </c>
      <c r="C397" s="68"/>
      <c r="D397" s="68"/>
      <c r="E397" s="69" t="str">
        <f t="shared" si="19"/>
        <v/>
      </c>
      <c r="F397" s="70"/>
      <c r="G397" s="27" t="str">
        <f t="shared" si="20"/>
        <v/>
      </c>
      <c r="H397" s="32">
        <f t="shared" si="21"/>
        <v>0</v>
      </c>
      <c r="I397" s="83" t="s">
        <v>134</v>
      </c>
    </row>
    <row r="398" s="48" customFormat="1" ht="24" customHeight="1" spans="1:9">
      <c r="A398" s="65">
        <v>205</v>
      </c>
      <c r="B398" s="65" t="s">
        <v>381</v>
      </c>
      <c r="C398" s="63">
        <f>C399+C404+C413+C426+C434+C438+C444+C451</f>
        <v>3722</v>
      </c>
      <c r="D398" s="63">
        <f>D399+D404+D413+D426+D434+D438+D444+D451</f>
        <v>3691</v>
      </c>
      <c r="E398" s="64">
        <f t="shared" si="19"/>
        <v>99.1671144545943</v>
      </c>
      <c r="F398" s="63">
        <f>F399+F404+F413+F426+F434+F438+F444+F451</f>
        <v>3721</v>
      </c>
      <c r="G398" s="19">
        <f t="shared" si="20"/>
        <v>-0.806234883095942</v>
      </c>
      <c r="H398" s="20">
        <f t="shared" si="21"/>
        <v>-30</v>
      </c>
      <c r="I398" s="83" t="s">
        <v>134</v>
      </c>
    </row>
    <row r="399" s="48" customFormat="1" ht="24" customHeight="1" spans="1:9">
      <c r="A399" s="65">
        <v>20501</v>
      </c>
      <c r="B399" s="65" t="s">
        <v>382</v>
      </c>
      <c r="C399" s="63">
        <f>SUM(C400:C403)</f>
        <v>0</v>
      </c>
      <c r="D399" s="63">
        <f>SUM(D400:D403)</f>
        <v>0</v>
      </c>
      <c r="E399" s="64" t="str">
        <f t="shared" si="19"/>
        <v/>
      </c>
      <c r="F399" s="63">
        <f>SUM(F400:F403)</f>
        <v>0</v>
      </c>
      <c r="G399" s="19" t="str">
        <f t="shared" si="20"/>
        <v/>
      </c>
      <c r="H399" s="20">
        <f t="shared" si="21"/>
        <v>0</v>
      </c>
      <c r="I399" s="83" t="s">
        <v>134</v>
      </c>
    </row>
    <row r="400" s="47" customFormat="1" ht="24" hidden="1" customHeight="1" spans="1:9">
      <c r="A400" s="66">
        <v>2050101</v>
      </c>
      <c r="B400" s="67" t="s">
        <v>137</v>
      </c>
      <c r="C400" s="68"/>
      <c r="D400" s="68"/>
      <c r="E400" s="69" t="str">
        <f t="shared" si="19"/>
        <v/>
      </c>
      <c r="F400" s="70"/>
      <c r="G400" s="27" t="str">
        <f t="shared" si="20"/>
        <v/>
      </c>
      <c r="H400" s="32">
        <f t="shared" si="21"/>
        <v>0</v>
      </c>
      <c r="I400" s="83" t="s">
        <v>134</v>
      </c>
    </row>
    <row r="401" s="47" customFormat="1" ht="24" hidden="1" customHeight="1" spans="1:9">
      <c r="A401" s="66">
        <v>2050102</v>
      </c>
      <c r="B401" s="67" t="s">
        <v>138</v>
      </c>
      <c r="C401" s="68"/>
      <c r="D401" s="68"/>
      <c r="E401" s="69" t="str">
        <f t="shared" si="19"/>
        <v/>
      </c>
      <c r="F401" s="70"/>
      <c r="G401" s="27" t="str">
        <f t="shared" si="20"/>
        <v/>
      </c>
      <c r="H401" s="32">
        <f t="shared" si="21"/>
        <v>0</v>
      </c>
      <c r="I401" s="83" t="s">
        <v>134</v>
      </c>
    </row>
    <row r="402" s="47" customFormat="1" ht="24" hidden="1" customHeight="1" spans="1:9">
      <c r="A402" s="66">
        <v>2050103</v>
      </c>
      <c r="B402" s="67" t="s">
        <v>139</v>
      </c>
      <c r="C402" s="68"/>
      <c r="D402" s="68"/>
      <c r="E402" s="69" t="str">
        <f t="shared" si="19"/>
        <v/>
      </c>
      <c r="F402" s="70"/>
      <c r="G402" s="27" t="str">
        <f t="shared" si="20"/>
        <v/>
      </c>
      <c r="H402" s="32">
        <f t="shared" si="21"/>
        <v>0</v>
      </c>
      <c r="I402" s="83" t="s">
        <v>134</v>
      </c>
    </row>
    <row r="403" s="47" customFormat="1" ht="24" hidden="1" customHeight="1" spans="1:9">
      <c r="A403" s="66">
        <v>2050199</v>
      </c>
      <c r="B403" s="67" t="s">
        <v>383</v>
      </c>
      <c r="C403" s="68"/>
      <c r="D403" s="68"/>
      <c r="E403" s="69" t="str">
        <f t="shared" si="19"/>
        <v/>
      </c>
      <c r="F403" s="70"/>
      <c r="G403" s="27" t="str">
        <f t="shared" si="20"/>
        <v/>
      </c>
      <c r="H403" s="32">
        <f t="shared" si="21"/>
        <v>0</v>
      </c>
      <c r="I403" s="83" t="s">
        <v>134</v>
      </c>
    </row>
    <row r="404" s="1" customFormat="1" ht="24" customHeight="1" spans="1:9">
      <c r="A404" s="65">
        <v>20502</v>
      </c>
      <c r="B404" s="65" t="s">
        <v>384</v>
      </c>
      <c r="C404" s="63">
        <f>SUM(C405:C412)</f>
        <v>3202</v>
      </c>
      <c r="D404" s="63">
        <f>SUM(D405:D412)</f>
        <v>3337</v>
      </c>
      <c r="E404" s="64">
        <f t="shared" si="19"/>
        <v>104.21611492817</v>
      </c>
      <c r="F404" s="63">
        <f>SUM(F405:F412)</f>
        <v>3210</v>
      </c>
      <c r="G404" s="19">
        <f t="shared" si="20"/>
        <v>3.95638629283489</v>
      </c>
      <c r="H404" s="20">
        <f t="shared" si="21"/>
        <v>127</v>
      </c>
      <c r="I404" s="78" t="s">
        <v>134</v>
      </c>
    </row>
    <row r="405" ht="24" customHeight="1" spans="1:9">
      <c r="A405" s="66">
        <v>2050201</v>
      </c>
      <c r="B405" s="67" t="s">
        <v>385</v>
      </c>
      <c r="C405" s="68">
        <v>6</v>
      </c>
      <c r="D405" s="68">
        <v>9</v>
      </c>
      <c r="E405" s="69">
        <f t="shared" si="19"/>
        <v>150</v>
      </c>
      <c r="F405" s="70">
        <v>3</v>
      </c>
      <c r="G405" s="27">
        <f t="shared" si="20"/>
        <v>200</v>
      </c>
      <c r="H405" s="32">
        <f t="shared" si="21"/>
        <v>6</v>
      </c>
      <c r="I405" s="78" t="s">
        <v>134</v>
      </c>
    </row>
    <row r="406" ht="24" customHeight="1" spans="1:9">
      <c r="A406" s="66">
        <v>2050202</v>
      </c>
      <c r="B406" s="67" t="s">
        <v>386</v>
      </c>
      <c r="C406" s="68">
        <v>1931</v>
      </c>
      <c r="D406" s="68">
        <v>1905</v>
      </c>
      <c r="E406" s="69">
        <f t="shared" si="19"/>
        <v>98.6535473847747</v>
      </c>
      <c r="F406" s="70">
        <v>1865</v>
      </c>
      <c r="G406" s="27">
        <f t="shared" si="20"/>
        <v>2.14477211796247</v>
      </c>
      <c r="H406" s="32">
        <f t="shared" si="21"/>
        <v>40</v>
      </c>
      <c r="I406" s="78" t="s">
        <v>134</v>
      </c>
    </row>
    <row r="407" s="47" customFormat="1" ht="24" customHeight="1" spans="1:9">
      <c r="A407" s="66">
        <v>2050203</v>
      </c>
      <c r="B407" s="67" t="s">
        <v>387</v>
      </c>
      <c r="C407" s="68">
        <v>1251</v>
      </c>
      <c r="D407" s="68">
        <v>1406</v>
      </c>
      <c r="E407" s="69">
        <f t="shared" si="19"/>
        <v>112.390087929656</v>
      </c>
      <c r="F407" s="70">
        <v>1342</v>
      </c>
      <c r="G407" s="27">
        <f t="shared" si="20"/>
        <v>4.76900149031297</v>
      </c>
      <c r="H407" s="32">
        <f t="shared" si="21"/>
        <v>64</v>
      </c>
      <c r="I407" s="83" t="s">
        <v>134</v>
      </c>
    </row>
    <row r="408" s="47" customFormat="1" ht="24" customHeight="1" spans="1:9">
      <c r="A408" s="66">
        <v>2050204</v>
      </c>
      <c r="B408" s="67" t="s">
        <v>388</v>
      </c>
      <c r="C408" s="68">
        <v>14</v>
      </c>
      <c r="D408" s="68">
        <v>11</v>
      </c>
      <c r="E408" s="69">
        <f t="shared" si="19"/>
        <v>78.5714285714286</v>
      </c>
      <c r="F408" s="70">
        <v>0</v>
      </c>
      <c r="G408" s="27" t="str">
        <f t="shared" si="20"/>
        <v/>
      </c>
      <c r="H408" s="32">
        <f t="shared" si="21"/>
        <v>11</v>
      </c>
      <c r="I408" s="83" t="s">
        <v>134</v>
      </c>
    </row>
    <row r="409" s="47" customFormat="1" hidden="1" spans="1:8">
      <c r="A409" s="66">
        <v>2050205</v>
      </c>
      <c r="B409" s="67" t="s">
        <v>389</v>
      </c>
      <c r="C409" s="71"/>
      <c r="D409" s="72"/>
      <c r="E409" s="73" t="str">
        <f t="shared" si="19"/>
        <v/>
      </c>
      <c r="F409" s="74">
        <v>0</v>
      </c>
      <c r="G409" s="75" t="str">
        <f t="shared" si="20"/>
        <v/>
      </c>
      <c r="H409" s="76">
        <f t="shared" si="21"/>
        <v>0</v>
      </c>
    </row>
    <row r="410" s="47" customFormat="1" hidden="1" spans="1:8">
      <c r="A410" s="66">
        <v>2050206</v>
      </c>
      <c r="B410" s="67" t="s">
        <v>390</v>
      </c>
      <c r="C410" s="71"/>
      <c r="D410" s="72"/>
      <c r="E410" s="84" t="str">
        <f t="shared" si="19"/>
        <v/>
      </c>
      <c r="F410" s="85">
        <v>0</v>
      </c>
      <c r="G410" s="75" t="str">
        <f t="shared" si="20"/>
        <v/>
      </c>
      <c r="H410" s="76">
        <f t="shared" si="21"/>
        <v>0</v>
      </c>
    </row>
    <row r="411" hidden="1" spans="1:8">
      <c r="A411" s="66">
        <v>2050207</v>
      </c>
      <c r="B411" s="67" t="s">
        <v>391</v>
      </c>
      <c r="C411" s="71"/>
      <c r="D411" s="72"/>
      <c r="E411" s="84" t="str">
        <f t="shared" si="19"/>
        <v/>
      </c>
      <c r="F411" s="85">
        <v>0</v>
      </c>
      <c r="G411" s="75" t="str">
        <f t="shared" si="20"/>
        <v/>
      </c>
      <c r="H411" s="76">
        <f t="shared" si="21"/>
        <v>0</v>
      </c>
    </row>
    <row r="412" s="47" customFormat="1" ht="24" customHeight="1" spans="1:9">
      <c r="A412" s="66">
        <v>2050299</v>
      </c>
      <c r="B412" s="67" t="s">
        <v>392</v>
      </c>
      <c r="C412" s="68">
        <v>0</v>
      </c>
      <c r="D412" s="68">
        <v>6</v>
      </c>
      <c r="E412" s="69" t="str">
        <f t="shared" si="19"/>
        <v/>
      </c>
      <c r="F412" s="70">
        <v>0</v>
      </c>
      <c r="G412" s="27" t="str">
        <f t="shared" si="20"/>
        <v/>
      </c>
      <c r="H412" s="32">
        <f t="shared" si="21"/>
        <v>6</v>
      </c>
      <c r="I412" s="83" t="s">
        <v>134</v>
      </c>
    </row>
    <row r="413" s="1" customFormat="1" ht="24" customHeight="1" spans="1:9">
      <c r="A413" s="65">
        <v>20503</v>
      </c>
      <c r="B413" s="65" t="s">
        <v>393</v>
      </c>
      <c r="C413" s="63">
        <f>SUM(C415:C419)</f>
        <v>107</v>
      </c>
      <c r="D413" s="63">
        <f>SUM(D415:D419)</f>
        <v>29</v>
      </c>
      <c r="E413" s="64">
        <f t="shared" si="19"/>
        <v>27.1028037383178</v>
      </c>
      <c r="F413" s="63">
        <f>SUM(F415:F419)</f>
        <v>0</v>
      </c>
      <c r="G413" s="19" t="str">
        <f t="shared" si="20"/>
        <v/>
      </c>
      <c r="H413" s="20">
        <f t="shared" si="21"/>
        <v>29</v>
      </c>
      <c r="I413" s="78" t="s">
        <v>134</v>
      </c>
    </row>
    <row r="414" s="47" customFormat="1" hidden="1" spans="1:8">
      <c r="A414" s="66">
        <v>2050301</v>
      </c>
      <c r="B414" s="67" t="s">
        <v>394</v>
      </c>
      <c r="C414" s="71">
        <v>0</v>
      </c>
      <c r="D414" s="72"/>
      <c r="E414" s="84" t="str">
        <f t="shared" si="19"/>
        <v/>
      </c>
      <c r="F414" s="85">
        <v>0</v>
      </c>
      <c r="G414" s="75" t="str">
        <f t="shared" si="20"/>
        <v/>
      </c>
      <c r="H414" s="76">
        <f t="shared" si="21"/>
        <v>0</v>
      </c>
    </row>
    <row r="415" s="47" customFormat="1" ht="24" customHeight="1" spans="1:9">
      <c r="A415" s="66">
        <v>2050302</v>
      </c>
      <c r="B415" s="67" t="s">
        <v>395</v>
      </c>
      <c r="C415" s="68">
        <v>0</v>
      </c>
      <c r="D415" s="68">
        <v>10</v>
      </c>
      <c r="E415" s="69" t="str">
        <f t="shared" si="19"/>
        <v/>
      </c>
      <c r="F415" s="70">
        <v>0</v>
      </c>
      <c r="G415" s="27" t="str">
        <f t="shared" si="20"/>
        <v/>
      </c>
      <c r="H415" s="32">
        <f t="shared" si="21"/>
        <v>10</v>
      </c>
      <c r="I415" s="83" t="s">
        <v>134</v>
      </c>
    </row>
    <row r="416" s="47" customFormat="1" hidden="1" spans="1:8">
      <c r="A416" s="66">
        <v>2050303</v>
      </c>
      <c r="B416" s="67" t="s">
        <v>396</v>
      </c>
      <c r="C416" s="71">
        <v>0</v>
      </c>
      <c r="D416" s="72"/>
      <c r="E416" s="73" t="str">
        <f t="shared" si="19"/>
        <v/>
      </c>
      <c r="F416" s="74">
        <v>0</v>
      </c>
      <c r="G416" s="75" t="str">
        <f t="shared" si="20"/>
        <v/>
      </c>
      <c r="H416" s="76">
        <f t="shared" si="21"/>
        <v>0</v>
      </c>
    </row>
    <row r="417" s="47" customFormat="1" ht="24" customHeight="1" spans="1:9">
      <c r="A417" s="66">
        <v>2050304</v>
      </c>
      <c r="B417" s="67" t="s">
        <v>397</v>
      </c>
      <c r="C417" s="68">
        <v>107</v>
      </c>
      <c r="D417" s="68">
        <v>0</v>
      </c>
      <c r="E417" s="69">
        <f t="shared" si="19"/>
        <v>0</v>
      </c>
      <c r="F417" s="70">
        <v>0</v>
      </c>
      <c r="G417" s="27" t="str">
        <f t="shared" si="20"/>
        <v/>
      </c>
      <c r="H417" s="32">
        <f t="shared" si="21"/>
        <v>0</v>
      </c>
      <c r="I417" s="83" t="s">
        <v>134</v>
      </c>
    </row>
    <row r="418" s="47" customFormat="1" ht="24" customHeight="1" spans="1:9">
      <c r="A418" s="66">
        <v>2050305</v>
      </c>
      <c r="B418" s="67" t="s">
        <v>398</v>
      </c>
      <c r="C418" s="68">
        <v>0</v>
      </c>
      <c r="D418" s="68">
        <v>19</v>
      </c>
      <c r="E418" s="69" t="str">
        <f t="shared" si="19"/>
        <v/>
      </c>
      <c r="F418" s="70">
        <v>0</v>
      </c>
      <c r="G418" s="27" t="str">
        <f t="shared" si="20"/>
        <v/>
      </c>
      <c r="H418" s="32">
        <f t="shared" si="21"/>
        <v>19</v>
      </c>
      <c r="I418" s="83" t="s">
        <v>134</v>
      </c>
    </row>
    <row r="419" hidden="1" spans="1:9">
      <c r="A419" s="66">
        <v>2050399</v>
      </c>
      <c r="B419" s="67" t="s">
        <v>399</v>
      </c>
      <c r="C419" s="68"/>
      <c r="D419" s="68"/>
      <c r="E419" s="31" t="str">
        <f t="shared" si="19"/>
        <v/>
      </c>
      <c r="F419" s="70"/>
      <c r="G419" s="31">
        <v>0</v>
      </c>
      <c r="H419" s="32">
        <f t="shared" si="21"/>
        <v>0</v>
      </c>
      <c r="I419" s="78" t="s">
        <v>134</v>
      </c>
    </row>
    <row r="420" s="48" customFormat="1" ht="24" customHeight="1" spans="1:8">
      <c r="A420" s="65">
        <v>20504</v>
      </c>
      <c r="B420" s="65" t="s">
        <v>400</v>
      </c>
      <c r="C420" s="63">
        <f>SUM(C421:C425)</f>
        <v>0</v>
      </c>
      <c r="D420" s="63">
        <f>SUM(D421:D425)</f>
        <v>0</v>
      </c>
      <c r="E420" s="84" t="str">
        <f t="shared" si="19"/>
        <v/>
      </c>
      <c r="F420" s="70">
        <v>0</v>
      </c>
      <c r="G420" s="89" t="str">
        <f t="shared" si="20"/>
        <v/>
      </c>
      <c r="H420" s="90">
        <f t="shared" si="21"/>
        <v>0</v>
      </c>
    </row>
    <row r="421" hidden="1" spans="1:8">
      <c r="A421" s="66">
        <v>2050401</v>
      </c>
      <c r="B421" s="67" t="s">
        <v>401</v>
      </c>
      <c r="C421" s="71"/>
      <c r="D421" s="72"/>
      <c r="E421" s="84" t="str">
        <f t="shared" si="19"/>
        <v/>
      </c>
      <c r="F421" s="85">
        <v>0</v>
      </c>
      <c r="G421" s="75" t="str">
        <f t="shared" si="20"/>
        <v/>
      </c>
      <c r="H421" s="76">
        <f t="shared" si="21"/>
        <v>0</v>
      </c>
    </row>
    <row r="422" hidden="1" spans="1:8">
      <c r="A422" s="66">
        <v>2050402</v>
      </c>
      <c r="B422" s="67" t="s">
        <v>402</v>
      </c>
      <c r="C422" s="71"/>
      <c r="D422" s="72"/>
      <c r="E422" s="84" t="str">
        <f t="shared" si="19"/>
        <v/>
      </c>
      <c r="F422" s="85">
        <v>0</v>
      </c>
      <c r="G422" s="75" t="str">
        <f t="shared" si="20"/>
        <v/>
      </c>
      <c r="H422" s="76">
        <f t="shared" si="21"/>
        <v>0</v>
      </c>
    </row>
    <row r="423" hidden="1" spans="1:8">
      <c r="A423" s="66">
        <v>2050403</v>
      </c>
      <c r="B423" s="67" t="s">
        <v>403</v>
      </c>
      <c r="C423" s="71"/>
      <c r="D423" s="72"/>
      <c r="E423" s="84" t="str">
        <f t="shared" si="19"/>
        <v/>
      </c>
      <c r="F423" s="85">
        <v>0</v>
      </c>
      <c r="G423" s="75" t="str">
        <f t="shared" si="20"/>
        <v/>
      </c>
      <c r="H423" s="76">
        <f t="shared" si="21"/>
        <v>0</v>
      </c>
    </row>
    <row r="424" s="47" customFormat="1" hidden="1" spans="1:8">
      <c r="A424" s="66">
        <v>2050404</v>
      </c>
      <c r="B424" s="67" t="s">
        <v>404</v>
      </c>
      <c r="C424" s="71"/>
      <c r="D424" s="72"/>
      <c r="E424" s="84" t="str">
        <f t="shared" si="19"/>
        <v/>
      </c>
      <c r="F424" s="85">
        <v>0</v>
      </c>
      <c r="G424" s="75" t="str">
        <f t="shared" si="20"/>
        <v/>
      </c>
      <c r="H424" s="76">
        <f t="shared" si="21"/>
        <v>0</v>
      </c>
    </row>
    <row r="425" s="47" customFormat="1" hidden="1" spans="1:8">
      <c r="A425" s="66">
        <v>2050499</v>
      </c>
      <c r="B425" s="67" t="s">
        <v>405</v>
      </c>
      <c r="C425" s="71"/>
      <c r="D425" s="72"/>
      <c r="E425" s="84" t="str">
        <f t="shared" si="19"/>
        <v/>
      </c>
      <c r="F425" s="85">
        <v>0</v>
      </c>
      <c r="G425" s="75" t="str">
        <f t="shared" si="20"/>
        <v/>
      </c>
      <c r="H425" s="76">
        <f t="shared" si="21"/>
        <v>0</v>
      </c>
    </row>
    <row r="426" s="48" customFormat="1" ht="24" customHeight="1" spans="1:9">
      <c r="A426" s="65">
        <v>20505</v>
      </c>
      <c r="B426" s="65" t="s">
        <v>406</v>
      </c>
      <c r="C426" s="63">
        <f>C427</f>
        <v>0</v>
      </c>
      <c r="D426" s="63">
        <f>D427</f>
        <v>0</v>
      </c>
      <c r="E426" s="64" t="str">
        <f t="shared" si="19"/>
        <v/>
      </c>
      <c r="F426" s="63">
        <f>F427</f>
        <v>0</v>
      </c>
      <c r="G426" s="19" t="str">
        <f t="shared" si="20"/>
        <v/>
      </c>
      <c r="H426" s="20">
        <f t="shared" si="21"/>
        <v>0</v>
      </c>
      <c r="I426" s="83" t="s">
        <v>134</v>
      </c>
    </row>
    <row r="427" ht="24" hidden="1" customHeight="1" spans="1:9">
      <c r="A427" s="66">
        <v>2050501</v>
      </c>
      <c r="B427" s="67" t="s">
        <v>407</v>
      </c>
      <c r="C427" s="68"/>
      <c r="D427" s="68"/>
      <c r="E427" s="69" t="str">
        <f t="shared" si="19"/>
        <v/>
      </c>
      <c r="F427" s="70"/>
      <c r="G427" s="27" t="str">
        <f t="shared" si="20"/>
        <v/>
      </c>
      <c r="H427" s="32">
        <f t="shared" si="21"/>
        <v>0</v>
      </c>
      <c r="I427" s="78" t="s">
        <v>134</v>
      </c>
    </row>
    <row r="428" ht="0.75" hidden="1" customHeight="1" spans="1:8">
      <c r="A428" s="66">
        <v>2050502</v>
      </c>
      <c r="B428" s="67" t="s">
        <v>408</v>
      </c>
      <c r="C428" s="71">
        <v>0</v>
      </c>
      <c r="D428" s="72"/>
      <c r="E428" s="84" t="str">
        <f t="shared" si="19"/>
        <v/>
      </c>
      <c r="F428" s="85"/>
      <c r="G428" s="75" t="str">
        <f t="shared" si="20"/>
        <v/>
      </c>
      <c r="H428" s="76">
        <f t="shared" si="21"/>
        <v>0</v>
      </c>
    </row>
    <row r="429" ht="24" hidden="1" customHeight="1" spans="1:8">
      <c r="A429" s="66">
        <v>2050599</v>
      </c>
      <c r="B429" s="67" t="s">
        <v>409</v>
      </c>
      <c r="C429" s="71">
        <v>0</v>
      </c>
      <c r="D429" s="72"/>
      <c r="E429" s="84" t="str">
        <f t="shared" si="19"/>
        <v/>
      </c>
      <c r="F429" s="85">
        <v>0</v>
      </c>
      <c r="G429" s="75" t="str">
        <f t="shared" si="20"/>
        <v/>
      </c>
      <c r="H429" s="76">
        <f t="shared" si="21"/>
        <v>0</v>
      </c>
    </row>
    <row r="430" s="1" customFormat="1" ht="24" hidden="1" customHeight="1" spans="1:8">
      <c r="A430" s="65">
        <v>20506</v>
      </c>
      <c r="B430" s="65" t="s">
        <v>410</v>
      </c>
      <c r="C430" s="87">
        <v>0</v>
      </c>
      <c r="D430" s="88"/>
      <c r="E430" s="84" t="str">
        <f t="shared" si="19"/>
        <v/>
      </c>
      <c r="F430" s="85">
        <v>0</v>
      </c>
      <c r="G430" s="89" t="str">
        <f t="shared" si="20"/>
        <v/>
      </c>
      <c r="H430" s="90">
        <f t="shared" si="21"/>
        <v>0</v>
      </c>
    </row>
    <row r="431" s="47" customFormat="1" ht="24" hidden="1" customHeight="1" spans="1:8">
      <c r="A431" s="66">
        <v>2050601</v>
      </c>
      <c r="B431" s="67" t="s">
        <v>411</v>
      </c>
      <c r="C431" s="71">
        <v>0</v>
      </c>
      <c r="D431" s="72"/>
      <c r="E431" s="84" t="str">
        <f t="shared" si="19"/>
        <v/>
      </c>
      <c r="F431" s="85">
        <v>0</v>
      </c>
      <c r="G431" s="75" t="str">
        <f t="shared" si="20"/>
        <v/>
      </c>
      <c r="H431" s="76">
        <f t="shared" si="21"/>
        <v>0</v>
      </c>
    </row>
    <row r="432" s="47" customFormat="1" ht="24" hidden="1" customHeight="1" spans="1:8">
      <c r="A432" s="66">
        <v>2050602</v>
      </c>
      <c r="B432" s="67" t="s">
        <v>412</v>
      </c>
      <c r="C432" s="71">
        <v>0</v>
      </c>
      <c r="D432" s="72"/>
      <c r="E432" s="84" t="str">
        <f t="shared" si="19"/>
        <v/>
      </c>
      <c r="F432" s="85">
        <v>0</v>
      </c>
      <c r="G432" s="75" t="str">
        <f t="shared" si="20"/>
        <v/>
      </c>
      <c r="H432" s="76">
        <f t="shared" si="21"/>
        <v>0</v>
      </c>
    </row>
    <row r="433" s="47" customFormat="1" ht="24" hidden="1" customHeight="1" spans="1:8">
      <c r="A433" s="66">
        <v>2050699</v>
      </c>
      <c r="B433" s="67" t="s">
        <v>413</v>
      </c>
      <c r="C433" s="71">
        <v>0</v>
      </c>
      <c r="D433" s="72"/>
      <c r="E433" s="84" t="str">
        <f t="shared" si="19"/>
        <v/>
      </c>
      <c r="F433" s="85">
        <v>0</v>
      </c>
      <c r="G433" s="75" t="str">
        <f t="shared" si="20"/>
        <v/>
      </c>
      <c r="H433" s="76">
        <f t="shared" si="21"/>
        <v>0</v>
      </c>
    </row>
    <row r="434" s="48" customFormat="1" ht="24" customHeight="1" spans="1:9">
      <c r="A434" s="65">
        <v>20507</v>
      </c>
      <c r="B434" s="65" t="s">
        <v>414</v>
      </c>
      <c r="C434" s="63">
        <f>C435</f>
        <v>5</v>
      </c>
      <c r="D434" s="63">
        <f>D435</f>
        <v>15</v>
      </c>
      <c r="E434" s="64">
        <f t="shared" si="19"/>
        <v>300</v>
      </c>
      <c r="F434" s="63">
        <f>F435</f>
        <v>15</v>
      </c>
      <c r="G434" s="19">
        <f t="shared" si="20"/>
        <v>0</v>
      </c>
      <c r="H434" s="20">
        <f t="shared" si="21"/>
        <v>0</v>
      </c>
      <c r="I434" s="83" t="s">
        <v>134</v>
      </c>
    </row>
    <row r="435" s="47" customFormat="1" ht="24" customHeight="1" spans="1:9">
      <c r="A435" s="66">
        <v>2050701</v>
      </c>
      <c r="B435" s="67" t="s">
        <v>415</v>
      </c>
      <c r="C435" s="68">
        <v>5</v>
      </c>
      <c r="D435" s="68">
        <v>15</v>
      </c>
      <c r="E435" s="69">
        <f t="shared" si="19"/>
        <v>300</v>
      </c>
      <c r="F435" s="70">
        <v>15</v>
      </c>
      <c r="G435" s="27">
        <f t="shared" si="20"/>
        <v>0</v>
      </c>
      <c r="H435" s="32">
        <f t="shared" si="21"/>
        <v>0</v>
      </c>
      <c r="I435" s="83" t="s">
        <v>134</v>
      </c>
    </row>
    <row r="436" s="47" customFormat="1" ht="0.75" hidden="1" customHeight="1" spans="1:8">
      <c r="A436" s="66">
        <v>2050702</v>
      </c>
      <c r="B436" s="67" t="s">
        <v>416</v>
      </c>
      <c r="C436" s="71">
        <v>0</v>
      </c>
      <c r="D436" s="72"/>
      <c r="E436" s="84" t="str">
        <f t="shared" si="19"/>
        <v/>
      </c>
      <c r="F436" s="85"/>
      <c r="G436" s="75" t="str">
        <f t="shared" si="20"/>
        <v/>
      </c>
      <c r="H436" s="76">
        <f t="shared" si="21"/>
        <v>0</v>
      </c>
    </row>
    <row r="437" ht="24" hidden="1" customHeight="1" spans="1:8">
      <c r="A437" s="66">
        <v>2050799</v>
      </c>
      <c r="B437" s="67" t="s">
        <v>417</v>
      </c>
      <c r="C437" s="71">
        <v>0</v>
      </c>
      <c r="D437" s="72"/>
      <c r="E437" s="84" t="str">
        <f t="shared" si="19"/>
        <v/>
      </c>
      <c r="F437" s="85">
        <v>0</v>
      </c>
      <c r="G437" s="75" t="str">
        <f t="shared" si="20"/>
        <v/>
      </c>
      <c r="H437" s="76">
        <f t="shared" si="21"/>
        <v>0</v>
      </c>
    </row>
    <row r="438" s="1" customFormat="1" ht="24" customHeight="1" spans="1:9">
      <c r="A438" s="65">
        <v>20508</v>
      </c>
      <c r="B438" s="65" t="s">
        <v>418</v>
      </c>
      <c r="C438" s="63">
        <f>SUM(C439:C443)</f>
        <v>8</v>
      </c>
      <c r="D438" s="63">
        <f>SUM(D439:D443)</f>
        <v>0</v>
      </c>
      <c r="E438" s="64">
        <f t="shared" si="19"/>
        <v>0</v>
      </c>
      <c r="F438" s="63">
        <f>SUM(F439:F443)</f>
        <v>0</v>
      </c>
      <c r="G438" s="19" t="str">
        <f t="shared" si="20"/>
        <v/>
      </c>
      <c r="H438" s="20">
        <f t="shared" si="21"/>
        <v>0</v>
      </c>
      <c r="I438" s="78" t="s">
        <v>134</v>
      </c>
    </row>
    <row r="439" hidden="1" spans="1:9">
      <c r="A439" s="66">
        <v>2050801</v>
      </c>
      <c r="B439" s="67" t="s">
        <v>419</v>
      </c>
      <c r="C439" s="68"/>
      <c r="D439" s="68"/>
      <c r="E439" s="31">
        <v>0</v>
      </c>
      <c r="F439" s="86"/>
      <c r="G439" s="31">
        <v>0</v>
      </c>
      <c r="H439" s="32">
        <f t="shared" si="21"/>
        <v>0</v>
      </c>
      <c r="I439" s="78" t="s">
        <v>134</v>
      </c>
    </row>
    <row r="440" hidden="1" spans="1:9">
      <c r="A440" s="66">
        <v>2050802</v>
      </c>
      <c r="B440" s="67" t="s">
        <v>420</v>
      </c>
      <c r="C440" s="68"/>
      <c r="D440" s="68"/>
      <c r="E440" s="69" t="str">
        <f t="shared" si="19"/>
        <v/>
      </c>
      <c r="F440" s="70"/>
      <c r="G440" s="27" t="str">
        <f t="shared" si="20"/>
        <v/>
      </c>
      <c r="H440" s="32">
        <f t="shared" si="21"/>
        <v>0</v>
      </c>
      <c r="I440" s="78" t="s">
        <v>134</v>
      </c>
    </row>
    <row r="441" ht="24" customHeight="1" spans="1:9">
      <c r="A441" s="66">
        <v>2050803</v>
      </c>
      <c r="B441" s="67" t="s">
        <v>421</v>
      </c>
      <c r="C441" s="68">
        <v>8</v>
      </c>
      <c r="D441" s="68">
        <v>0</v>
      </c>
      <c r="E441" s="69">
        <f t="shared" si="19"/>
        <v>0</v>
      </c>
      <c r="F441" s="70">
        <v>0</v>
      </c>
      <c r="G441" s="27" t="str">
        <f t="shared" si="20"/>
        <v/>
      </c>
      <c r="H441" s="32">
        <f t="shared" si="21"/>
        <v>0</v>
      </c>
      <c r="I441" s="78" t="s">
        <v>134</v>
      </c>
    </row>
    <row r="442" hidden="1" spans="1:8">
      <c r="A442" s="66">
        <v>2050804</v>
      </c>
      <c r="B442" s="67" t="s">
        <v>422</v>
      </c>
      <c r="C442" s="71">
        <v>0</v>
      </c>
      <c r="D442" s="72"/>
      <c r="E442" s="73" t="str">
        <f t="shared" si="19"/>
        <v/>
      </c>
      <c r="F442" s="74">
        <v>0</v>
      </c>
      <c r="G442" s="75" t="str">
        <f t="shared" si="20"/>
        <v/>
      </c>
      <c r="H442" s="76">
        <f t="shared" si="21"/>
        <v>0</v>
      </c>
    </row>
    <row r="443" hidden="1" spans="1:9">
      <c r="A443" s="66">
        <v>2050899</v>
      </c>
      <c r="B443" s="67" t="s">
        <v>423</v>
      </c>
      <c r="C443" s="68"/>
      <c r="D443" s="68"/>
      <c r="E443" s="69" t="str">
        <f t="shared" si="19"/>
        <v/>
      </c>
      <c r="F443" s="70"/>
      <c r="G443" s="27" t="str">
        <f t="shared" si="20"/>
        <v/>
      </c>
      <c r="H443" s="32">
        <f t="shared" si="21"/>
        <v>0</v>
      </c>
      <c r="I443" s="78" t="s">
        <v>134</v>
      </c>
    </row>
    <row r="444" s="1" customFormat="1" ht="24" customHeight="1" spans="1:9">
      <c r="A444" s="65">
        <v>20509</v>
      </c>
      <c r="B444" s="65" t="s">
        <v>424</v>
      </c>
      <c r="C444" s="63">
        <f>SUM(C445:C450)</f>
        <v>400</v>
      </c>
      <c r="D444" s="63">
        <f>SUM(D445:D450)</f>
        <v>309</v>
      </c>
      <c r="E444" s="64">
        <f t="shared" si="19"/>
        <v>77.25</v>
      </c>
      <c r="F444" s="63">
        <f>SUM(F445:F450)</f>
        <v>496</v>
      </c>
      <c r="G444" s="19">
        <f t="shared" si="20"/>
        <v>-37.7016129032258</v>
      </c>
      <c r="H444" s="20">
        <f t="shared" si="21"/>
        <v>-187</v>
      </c>
      <c r="I444" s="78" t="s">
        <v>134</v>
      </c>
    </row>
    <row r="445" ht="24" customHeight="1" spans="1:9">
      <c r="A445" s="66">
        <v>2050901</v>
      </c>
      <c r="B445" s="67" t="s">
        <v>425</v>
      </c>
      <c r="C445" s="68">
        <v>0</v>
      </c>
      <c r="D445" s="68">
        <v>25</v>
      </c>
      <c r="E445" s="31">
        <v>0</v>
      </c>
      <c r="F445" s="70">
        <v>32</v>
      </c>
      <c r="G445" s="27">
        <f t="shared" si="20"/>
        <v>-21.875</v>
      </c>
      <c r="H445" s="32">
        <f t="shared" si="21"/>
        <v>-7</v>
      </c>
      <c r="I445" s="78" t="s">
        <v>134</v>
      </c>
    </row>
    <row r="446" ht="24" customHeight="1" spans="1:9">
      <c r="A446" s="66">
        <v>2050902</v>
      </c>
      <c r="B446" s="67" t="s">
        <v>426</v>
      </c>
      <c r="C446" s="68">
        <v>0</v>
      </c>
      <c r="D446" s="68">
        <v>11</v>
      </c>
      <c r="E446" s="31">
        <v>0</v>
      </c>
      <c r="F446" s="70">
        <v>6</v>
      </c>
      <c r="G446" s="27">
        <f t="shared" si="20"/>
        <v>83.3333333333333</v>
      </c>
      <c r="H446" s="32">
        <f t="shared" si="21"/>
        <v>5</v>
      </c>
      <c r="I446" s="78" t="s">
        <v>134</v>
      </c>
    </row>
    <row r="447" ht="24" hidden="1" customHeight="1" spans="1:9">
      <c r="A447" s="66">
        <v>2050903</v>
      </c>
      <c r="B447" s="67" t="s">
        <v>427</v>
      </c>
      <c r="C447" s="68"/>
      <c r="D447" s="68"/>
      <c r="E447" s="31">
        <v>0</v>
      </c>
      <c r="F447" s="70"/>
      <c r="G447" s="27" t="str">
        <f t="shared" si="20"/>
        <v/>
      </c>
      <c r="H447" s="32">
        <f t="shared" si="21"/>
        <v>0</v>
      </c>
      <c r="I447" s="78" t="s">
        <v>134</v>
      </c>
    </row>
    <row r="448" ht="24" hidden="1" customHeight="1" spans="1:9">
      <c r="A448" s="66">
        <v>2050904</v>
      </c>
      <c r="B448" s="67" t="s">
        <v>428</v>
      </c>
      <c r="C448" s="68"/>
      <c r="D448" s="68"/>
      <c r="E448" s="31">
        <v>0</v>
      </c>
      <c r="F448" s="70"/>
      <c r="G448" s="27" t="str">
        <f t="shared" si="20"/>
        <v/>
      </c>
      <c r="H448" s="32">
        <f t="shared" si="21"/>
        <v>0</v>
      </c>
      <c r="I448" s="78" t="s">
        <v>134</v>
      </c>
    </row>
    <row r="449" s="47" customFormat="1" ht="24" customHeight="1" spans="1:9">
      <c r="A449" s="66">
        <v>2050905</v>
      </c>
      <c r="B449" s="67" t="s">
        <v>429</v>
      </c>
      <c r="C449" s="68">
        <v>0</v>
      </c>
      <c r="D449" s="68">
        <v>0</v>
      </c>
      <c r="E449" s="69" t="str">
        <f t="shared" si="19"/>
        <v/>
      </c>
      <c r="F449" s="70">
        <v>50</v>
      </c>
      <c r="G449" s="27">
        <f t="shared" si="20"/>
        <v>-100</v>
      </c>
      <c r="H449" s="32">
        <f t="shared" si="21"/>
        <v>-50</v>
      </c>
      <c r="I449" s="83" t="s">
        <v>134</v>
      </c>
    </row>
    <row r="450" s="47" customFormat="1" ht="24" customHeight="1" spans="1:9">
      <c r="A450" s="66">
        <v>2050999</v>
      </c>
      <c r="B450" s="67" t="s">
        <v>430</v>
      </c>
      <c r="C450" s="68">
        <v>400</v>
      </c>
      <c r="D450" s="68">
        <v>273</v>
      </c>
      <c r="E450" s="69">
        <f t="shared" si="19"/>
        <v>68.25</v>
      </c>
      <c r="F450" s="70">
        <v>408</v>
      </c>
      <c r="G450" s="27">
        <f t="shared" si="20"/>
        <v>-33.0882352941176</v>
      </c>
      <c r="H450" s="32">
        <f t="shared" si="21"/>
        <v>-135</v>
      </c>
      <c r="I450" s="83" t="s">
        <v>134</v>
      </c>
    </row>
    <row r="451" s="48" customFormat="1" ht="24" customHeight="1" spans="1:9">
      <c r="A451" s="65">
        <v>20599</v>
      </c>
      <c r="B451" s="65" t="s">
        <v>431</v>
      </c>
      <c r="C451" s="63">
        <f>C452</f>
        <v>0</v>
      </c>
      <c r="D451" s="63">
        <f>D452</f>
        <v>1</v>
      </c>
      <c r="E451" s="64" t="str">
        <f t="shared" si="19"/>
        <v/>
      </c>
      <c r="F451" s="63">
        <f>F452</f>
        <v>0</v>
      </c>
      <c r="G451" s="19" t="str">
        <f t="shared" si="20"/>
        <v/>
      </c>
      <c r="H451" s="20">
        <f t="shared" si="21"/>
        <v>1</v>
      </c>
      <c r="I451" s="83" t="s">
        <v>134</v>
      </c>
    </row>
    <row r="452" s="47" customFormat="1" ht="24" customHeight="1" spans="1:9">
      <c r="A452" s="66">
        <v>2059999</v>
      </c>
      <c r="B452" s="67" t="s">
        <v>432</v>
      </c>
      <c r="C452" s="68">
        <v>0</v>
      </c>
      <c r="D452" s="68">
        <v>1</v>
      </c>
      <c r="E452" s="69" t="str">
        <f t="shared" si="19"/>
        <v/>
      </c>
      <c r="F452" s="70">
        <v>0</v>
      </c>
      <c r="G452" s="27" t="str">
        <f t="shared" si="20"/>
        <v/>
      </c>
      <c r="H452" s="32">
        <f t="shared" si="21"/>
        <v>1</v>
      </c>
      <c r="I452" s="83" t="s">
        <v>134</v>
      </c>
    </row>
    <row r="453" s="48" customFormat="1" ht="24" customHeight="1" spans="1:9">
      <c r="A453" s="65">
        <v>206</v>
      </c>
      <c r="B453" s="65" t="s">
        <v>433</v>
      </c>
      <c r="C453" s="63">
        <f>C454+C459+C474+C480+C485+C490+C497+C501+C504</f>
        <v>0</v>
      </c>
      <c r="D453" s="63">
        <f>D454+D459+D474+D480+D485+D490+D497+D501+D504</f>
        <v>0</v>
      </c>
      <c r="E453" s="64" t="str">
        <f t="shared" si="19"/>
        <v/>
      </c>
      <c r="F453" s="63">
        <f>F454+F459+F474+F480+F485+F490+F497+F501+F504</f>
        <v>0</v>
      </c>
      <c r="G453" s="19" t="str">
        <f t="shared" si="20"/>
        <v/>
      </c>
      <c r="H453" s="20">
        <f t="shared" si="21"/>
        <v>0</v>
      </c>
      <c r="I453" s="83" t="s">
        <v>134</v>
      </c>
    </row>
    <row r="454" s="48" customFormat="1" ht="24" customHeight="1" spans="1:9">
      <c r="A454" s="65">
        <v>20601</v>
      </c>
      <c r="B454" s="65" t="s">
        <v>434</v>
      </c>
      <c r="C454" s="63">
        <f>C455+C456+C457+C458</f>
        <v>0</v>
      </c>
      <c r="D454" s="63">
        <f>D455+D456+D457+D458</f>
        <v>0</v>
      </c>
      <c r="E454" s="31">
        <v>0</v>
      </c>
      <c r="F454" s="63">
        <f>F455+F456+F457+F458</f>
        <v>0</v>
      </c>
      <c r="G454" s="31">
        <v>0</v>
      </c>
      <c r="H454" s="20">
        <f t="shared" ref="H454:H517" si="22">D454-F454</f>
        <v>0</v>
      </c>
      <c r="I454" s="83" t="s">
        <v>134</v>
      </c>
    </row>
    <row r="455" s="47" customFormat="1" ht="24" hidden="1" customHeight="1" spans="1:9">
      <c r="A455" s="66">
        <v>2060101</v>
      </c>
      <c r="B455" s="67" t="s">
        <v>137</v>
      </c>
      <c r="C455" s="68"/>
      <c r="D455" s="68"/>
      <c r="E455" s="31">
        <v>0</v>
      </c>
      <c r="F455" s="70"/>
      <c r="G455" s="31">
        <v>0</v>
      </c>
      <c r="H455" s="32">
        <f t="shared" si="22"/>
        <v>0</v>
      </c>
      <c r="I455" s="83" t="s">
        <v>134</v>
      </c>
    </row>
    <row r="456" s="47" customFormat="1" ht="24" hidden="1" customHeight="1" spans="1:9">
      <c r="A456" s="66">
        <v>2060102</v>
      </c>
      <c r="B456" s="67" t="s">
        <v>138</v>
      </c>
      <c r="C456" s="68"/>
      <c r="D456" s="68"/>
      <c r="E456" s="31">
        <v>0</v>
      </c>
      <c r="F456" s="70"/>
      <c r="G456" s="31">
        <v>0</v>
      </c>
      <c r="H456" s="32">
        <f t="shared" si="22"/>
        <v>0</v>
      </c>
      <c r="I456" s="83" t="s">
        <v>134</v>
      </c>
    </row>
    <row r="457" s="47" customFormat="1" ht="24" hidden="1" customHeight="1" spans="1:8">
      <c r="A457" s="66">
        <v>2060103</v>
      </c>
      <c r="B457" s="67" t="s">
        <v>139</v>
      </c>
      <c r="C457" s="71">
        <v>0</v>
      </c>
      <c r="D457" s="72"/>
      <c r="E457" s="84" t="str">
        <f t="shared" ref="E457:E517" si="23">IFERROR(D457/C457*100,"")</f>
        <v/>
      </c>
      <c r="F457" s="85"/>
      <c r="G457" s="75" t="str">
        <f t="shared" ref="G457:G517" si="24">IFERROR(H457/F457*100,"")</f>
        <v/>
      </c>
      <c r="H457" s="76">
        <f t="shared" si="22"/>
        <v>0</v>
      </c>
    </row>
    <row r="458" s="47" customFormat="1" ht="24" hidden="1" customHeight="1" spans="1:8">
      <c r="A458" s="66">
        <v>2060199</v>
      </c>
      <c r="B458" s="67" t="s">
        <v>435</v>
      </c>
      <c r="C458" s="71">
        <v>0</v>
      </c>
      <c r="D458" s="72"/>
      <c r="E458" s="84" t="str">
        <f t="shared" si="23"/>
        <v/>
      </c>
      <c r="F458" s="85"/>
      <c r="G458" s="75" t="str">
        <f t="shared" si="24"/>
        <v/>
      </c>
      <c r="H458" s="76">
        <f t="shared" si="22"/>
        <v>0</v>
      </c>
    </row>
    <row r="459" s="48" customFormat="1" ht="24" hidden="1" customHeight="1" spans="1:8">
      <c r="A459" s="65">
        <v>20602</v>
      </c>
      <c r="B459" s="65" t="s">
        <v>436</v>
      </c>
      <c r="C459" s="87">
        <v>0</v>
      </c>
      <c r="D459" s="88"/>
      <c r="E459" s="84" t="str">
        <f t="shared" si="23"/>
        <v/>
      </c>
      <c r="F459" s="85"/>
      <c r="G459" s="89" t="str">
        <f t="shared" si="24"/>
        <v/>
      </c>
      <c r="H459" s="90">
        <f t="shared" si="22"/>
        <v>0</v>
      </c>
    </row>
    <row r="460" s="47" customFormat="1" ht="24" hidden="1" customHeight="1" spans="1:8">
      <c r="A460" s="66">
        <v>2060201</v>
      </c>
      <c r="B460" s="67" t="s">
        <v>437</v>
      </c>
      <c r="C460" s="71">
        <v>0</v>
      </c>
      <c r="D460" s="72"/>
      <c r="E460" s="84" t="str">
        <f t="shared" si="23"/>
        <v/>
      </c>
      <c r="F460" s="85"/>
      <c r="G460" s="75" t="str">
        <f t="shared" si="24"/>
        <v/>
      </c>
      <c r="H460" s="76">
        <f t="shared" si="22"/>
        <v>0</v>
      </c>
    </row>
    <row r="461" s="47" customFormat="1" ht="24" hidden="1" customHeight="1" spans="1:8">
      <c r="A461" s="66">
        <v>2060202</v>
      </c>
      <c r="B461" s="67" t="s">
        <v>438</v>
      </c>
      <c r="C461" s="71">
        <v>0</v>
      </c>
      <c r="D461" s="72"/>
      <c r="E461" s="84" t="str">
        <f t="shared" si="23"/>
        <v/>
      </c>
      <c r="F461" s="85"/>
      <c r="G461" s="75" t="str">
        <f t="shared" si="24"/>
        <v/>
      </c>
      <c r="H461" s="76">
        <f t="shared" si="22"/>
        <v>0</v>
      </c>
    </row>
    <row r="462" s="47" customFormat="1" ht="24" hidden="1" customHeight="1" spans="1:8">
      <c r="A462" s="66">
        <v>2060203</v>
      </c>
      <c r="B462" s="67" t="s">
        <v>439</v>
      </c>
      <c r="C462" s="71">
        <v>0</v>
      </c>
      <c r="D462" s="72"/>
      <c r="E462" s="84" t="str">
        <f t="shared" si="23"/>
        <v/>
      </c>
      <c r="F462" s="85"/>
      <c r="G462" s="75" t="str">
        <f t="shared" si="24"/>
        <v/>
      </c>
      <c r="H462" s="76">
        <f t="shared" si="22"/>
        <v>0</v>
      </c>
    </row>
    <row r="463" s="47" customFormat="1" ht="24" hidden="1" customHeight="1" spans="1:8">
      <c r="A463" s="66">
        <v>2060204</v>
      </c>
      <c r="B463" s="67" t="s">
        <v>440</v>
      </c>
      <c r="C463" s="71">
        <v>0</v>
      </c>
      <c r="D463" s="72"/>
      <c r="E463" s="84" t="str">
        <f t="shared" si="23"/>
        <v/>
      </c>
      <c r="F463" s="85"/>
      <c r="G463" s="75" t="str">
        <f t="shared" si="24"/>
        <v/>
      </c>
      <c r="H463" s="76">
        <f t="shared" si="22"/>
        <v>0</v>
      </c>
    </row>
    <row r="464" s="47" customFormat="1" ht="24" hidden="1" customHeight="1" spans="1:8">
      <c r="A464" s="66">
        <v>2060205</v>
      </c>
      <c r="B464" s="67" t="s">
        <v>441</v>
      </c>
      <c r="C464" s="71">
        <v>0</v>
      </c>
      <c r="D464" s="72"/>
      <c r="E464" s="84" t="str">
        <f t="shared" si="23"/>
        <v/>
      </c>
      <c r="F464" s="85"/>
      <c r="G464" s="75" t="str">
        <f t="shared" si="24"/>
        <v/>
      </c>
      <c r="H464" s="76">
        <f t="shared" si="22"/>
        <v>0</v>
      </c>
    </row>
    <row r="465" s="47" customFormat="1" ht="24" hidden="1" customHeight="1" spans="1:8">
      <c r="A465" s="66">
        <v>2060206</v>
      </c>
      <c r="B465" s="67" t="s">
        <v>442</v>
      </c>
      <c r="C465" s="71">
        <v>0</v>
      </c>
      <c r="D465" s="72"/>
      <c r="E465" s="84" t="str">
        <f t="shared" si="23"/>
        <v/>
      </c>
      <c r="F465" s="85"/>
      <c r="G465" s="75" t="str">
        <f t="shared" si="24"/>
        <v/>
      </c>
      <c r="H465" s="76">
        <f t="shared" si="22"/>
        <v>0</v>
      </c>
    </row>
    <row r="466" s="47" customFormat="1" ht="24" hidden="1" customHeight="1" spans="1:8">
      <c r="A466" s="66">
        <v>2060207</v>
      </c>
      <c r="B466" s="67" t="s">
        <v>443</v>
      </c>
      <c r="C466" s="71">
        <v>0</v>
      </c>
      <c r="D466" s="72"/>
      <c r="E466" s="84" t="str">
        <f t="shared" si="23"/>
        <v/>
      </c>
      <c r="F466" s="85"/>
      <c r="G466" s="75" t="str">
        <f t="shared" si="24"/>
        <v/>
      </c>
      <c r="H466" s="76">
        <f t="shared" si="22"/>
        <v>0</v>
      </c>
    </row>
    <row r="467" s="47" customFormat="1" ht="24" hidden="1" customHeight="1" spans="1:8">
      <c r="A467" s="66">
        <v>2060299</v>
      </c>
      <c r="B467" s="67" t="s">
        <v>444</v>
      </c>
      <c r="C467" s="71">
        <v>0</v>
      </c>
      <c r="D467" s="72"/>
      <c r="E467" s="84" t="str">
        <f t="shared" si="23"/>
        <v/>
      </c>
      <c r="F467" s="85"/>
      <c r="G467" s="75" t="str">
        <f t="shared" si="24"/>
        <v/>
      </c>
      <c r="H467" s="76">
        <f t="shared" si="22"/>
        <v>0</v>
      </c>
    </row>
    <row r="468" s="48" customFormat="1" ht="0.75" hidden="1" customHeight="1" spans="1:8">
      <c r="A468" s="65">
        <v>20603</v>
      </c>
      <c r="B468" s="65" t="s">
        <v>445</v>
      </c>
      <c r="C468" s="87">
        <v>0</v>
      </c>
      <c r="D468" s="88"/>
      <c r="E468" s="84" t="str">
        <f t="shared" si="23"/>
        <v/>
      </c>
      <c r="F468" s="85"/>
      <c r="G468" s="89" t="str">
        <f t="shared" si="24"/>
        <v/>
      </c>
      <c r="H468" s="90">
        <f t="shared" si="22"/>
        <v>0</v>
      </c>
    </row>
    <row r="469" ht="24" hidden="1" customHeight="1" spans="1:8">
      <c r="A469" s="66">
        <v>2060301</v>
      </c>
      <c r="B469" s="67" t="s">
        <v>437</v>
      </c>
      <c r="C469" s="71">
        <v>0</v>
      </c>
      <c r="D469" s="72"/>
      <c r="E469" s="84" t="str">
        <f t="shared" si="23"/>
        <v/>
      </c>
      <c r="F469" s="85"/>
      <c r="G469" s="75" t="str">
        <f t="shared" si="24"/>
        <v/>
      </c>
      <c r="H469" s="76">
        <f t="shared" si="22"/>
        <v>0</v>
      </c>
    </row>
    <row r="470" s="47" customFormat="1" ht="24" hidden="1" customHeight="1" spans="1:8">
      <c r="A470" s="66">
        <v>2060302</v>
      </c>
      <c r="B470" s="67" t="s">
        <v>446</v>
      </c>
      <c r="C470" s="71">
        <v>0</v>
      </c>
      <c r="D470" s="72"/>
      <c r="E470" s="84" t="str">
        <f t="shared" si="23"/>
        <v/>
      </c>
      <c r="F470" s="85"/>
      <c r="G470" s="75" t="str">
        <f t="shared" si="24"/>
        <v/>
      </c>
      <c r="H470" s="76">
        <f t="shared" si="22"/>
        <v>0</v>
      </c>
    </row>
    <row r="471" s="47" customFormat="1" ht="24" hidden="1" customHeight="1" spans="1:8">
      <c r="A471" s="66">
        <v>2060303</v>
      </c>
      <c r="B471" s="67" t="s">
        <v>447</v>
      </c>
      <c r="C471" s="71">
        <v>0</v>
      </c>
      <c r="D471" s="72"/>
      <c r="E471" s="84" t="str">
        <f t="shared" si="23"/>
        <v/>
      </c>
      <c r="F471" s="85"/>
      <c r="G471" s="75" t="str">
        <f t="shared" si="24"/>
        <v/>
      </c>
      <c r="H471" s="76">
        <f t="shared" si="22"/>
        <v>0</v>
      </c>
    </row>
    <row r="472" s="47" customFormat="1" ht="24" hidden="1" customHeight="1" spans="1:8">
      <c r="A472" s="66">
        <v>2060304</v>
      </c>
      <c r="B472" s="67" t="s">
        <v>448</v>
      </c>
      <c r="C472" s="71">
        <v>0</v>
      </c>
      <c r="D472" s="72"/>
      <c r="E472" s="84" t="str">
        <f t="shared" si="23"/>
        <v/>
      </c>
      <c r="F472" s="85"/>
      <c r="G472" s="75" t="str">
        <f t="shared" si="24"/>
        <v/>
      </c>
      <c r="H472" s="76">
        <f t="shared" si="22"/>
        <v>0</v>
      </c>
    </row>
    <row r="473" s="47" customFormat="1" ht="0.75" hidden="1" customHeight="1" spans="1:8">
      <c r="A473" s="66">
        <v>2060399</v>
      </c>
      <c r="B473" s="67" t="s">
        <v>449</v>
      </c>
      <c r="C473" s="71">
        <v>0</v>
      </c>
      <c r="D473" s="72"/>
      <c r="E473" s="84" t="str">
        <f t="shared" si="23"/>
        <v/>
      </c>
      <c r="F473" s="85"/>
      <c r="G473" s="75" t="str">
        <f t="shared" si="24"/>
        <v/>
      </c>
      <c r="H473" s="76">
        <f t="shared" si="22"/>
        <v>0</v>
      </c>
    </row>
    <row r="474" s="48" customFormat="1" ht="22.5" customHeight="1" spans="1:9">
      <c r="A474" s="65">
        <v>20604</v>
      </c>
      <c r="B474" s="65" t="s">
        <v>450</v>
      </c>
      <c r="C474" s="63">
        <f>SUM(C476:C479)</f>
        <v>0</v>
      </c>
      <c r="D474" s="63">
        <f>SUM(D476:D479)</f>
        <v>0</v>
      </c>
      <c r="E474" s="64" t="str">
        <f t="shared" si="23"/>
        <v/>
      </c>
      <c r="F474" s="86">
        <f>SUM(F475:F479)</f>
        <v>0</v>
      </c>
      <c r="G474" s="19" t="str">
        <f t="shared" si="24"/>
        <v/>
      </c>
      <c r="H474" s="20">
        <f t="shared" si="22"/>
        <v>0</v>
      </c>
      <c r="I474" s="83" t="s">
        <v>134</v>
      </c>
    </row>
    <row r="475" s="47" customFormat="1" ht="0.75" hidden="1" customHeight="1" spans="1:8">
      <c r="A475" s="66">
        <v>2060401</v>
      </c>
      <c r="B475" s="67" t="s">
        <v>437</v>
      </c>
      <c r="C475" s="71">
        <v>0</v>
      </c>
      <c r="D475" s="72"/>
      <c r="E475" s="84" t="str">
        <f t="shared" si="23"/>
        <v/>
      </c>
      <c r="F475" s="85">
        <v>0</v>
      </c>
      <c r="G475" s="75" t="str">
        <f t="shared" si="24"/>
        <v/>
      </c>
      <c r="H475" s="76">
        <f t="shared" si="22"/>
        <v>0</v>
      </c>
    </row>
    <row r="476" s="47" customFormat="1" ht="24" hidden="1" customHeight="1" spans="1:9">
      <c r="A476" s="66">
        <v>2060402</v>
      </c>
      <c r="B476" s="67" t="s">
        <v>451</v>
      </c>
      <c r="C476" s="68"/>
      <c r="D476" s="68"/>
      <c r="E476" s="69" t="str">
        <f t="shared" si="23"/>
        <v/>
      </c>
      <c r="F476" s="70"/>
      <c r="G476" s="27" t="str">
        <f t="shared" si="24"/>
        <v/>
      </c>
      <c r="H476" s="32">
        <f t="shared" si="22"/>
        <v>0</v>
      </c>
      <c r="I476" s="83" t="s">
        <v>134</v>
      </c>
    </row>
    <row r="477" s="47" customFormat="1" ht="24" hidden="1" customHeight="1" spans="1:9">
      <c r="A477" s="66">
        <v>2060403</v>
      </c>
      <c r="B477" s="67" t="s">
        <v>452</v>
      </c>
      <c r="C477" s="68"/>
      <c r="D477" s="68"/>
      <c r="E477" s="69" t="str">
        <f t="shared" si="23"/>
        <v/>
      </c>
      <c r="F477" s="70"/>
      <c r="G477" s="27" t="str">
        <f t="shared" si="24"/>
        <v/>
      </c>
      <c r="H477" s="32">
        <f t="shared" si="22"/>
        <v>0</v>
      </c>
      <c r="I477" s="83" t="s">
        <v>134</v>
      </c>
    </row>
    <row r="478" s="47" customFormat="1" ht="24" hidden="1" customHeight="1" spans="1:8">
      <c r="A478" s="66">
        <v>2060404</v>
      </c>
      <c r="B478" s="67" t="s">
        <v>453</v>
      </c>
      <c r="C478" s="71">
        <v>0</v>
      </c>
      <c r="D478" s="72"/>
      <c r="E478" s="73" t="str">
        <f t="shared" si="23"/>
        <v/>
      </c>
      <c r="F478" s="74">
        <v>0</v>
      </c>
      <c r="G478" s="75" t="str">
        <f t="shared" si="24"/>
        <v/>
      </c>
      <c r="H478" s="76">
        <f t="shared" si="22"/>
        <v>0</v>
      </c>
    </row>
    <row r="479" s="47" customFormat="1" ht="24" hidden="1" customHeight="1" spans="1:9">
      <c r="A479" s="66">
        <v>2060499</v>
      </c>
      <c r="B479" s="67" t="s">
        <v>454</v>
      </c>
      <c r="C479" s="68"/>
      <c r="D479" s="68"/>
      <c r="E479" s="31">
        <v>0</v>
      </c>
      <c r="F479" s="70"/>
      <c r="G479" s="27" t="str">
        <f t="shared" si="24"/>
        <v/>
      </c>
      <c r="H479" s="32">
        <f t="shared" si="22"/>
        <v>0</v>
      </c>
      <c r="I479" s="83" t="s">
        <v>134</v>
      </c>
    </row>
    <row r="480" s="48" customFormat="1" ht="24" customHeight="1" spans="1:9">
      <c r="A480" s="65">
        <v>20605</v>
      </c>
      <c r="B480" s="65" t="s">
        <v>455</v>
      </c>
      <c r="C480" s="63">
        <f>SUM(C481:C484)</f>
        <v>0</v>
      </c>
      <c r="D480" s="63">
        <f>SUM(D481:D484)</f>
        <v>0</v>
      </c>
      <c r="E480" s="31">
        <v>0</v>
      </c>
      <c r="F480" s="86">
        <f>SUM(F481:F484)</f>
        <v>0</v>
      </c>
      <c r="G480" s="19" t="str">
        <f t="shared" si="24"/>
        <v/>
      </c>
      <c r="H480" s="20">
        <f t="shared" si="22"/>
        <v>0</v>
      </c>
      <c r="I480" s="83" t="s">
        <v>134</v>
      </c>
    </row>
    <row r="481" s="47" customFormat="1" hidden="1" spans="1:8">
      <c r="A481" s="66">
        <v>2060501</v>
      </c>
      <c r="B481" s="67" t="s">
        <v>437</v>
      </c>
      <c r="C481" s="71"/>
      <c r="D481" s="72"/>
      <c r="E481" s="31" t="str">
        <f t="shared" si="23"/>
        <v/>
      </c>
      <c r="F481" s="85"/>
      <c r="G481" s="75" t="str">
        <f t="shared" si="24"/>
        <v/>
      </c>
      <c r="H481" s="76">
        <f t="shared" si="22"/>
        <v>0</v>
      </c>
    </row>
    <row r="482" s="47" customFormat="1" hidden="1" spans="1:8">
      <c r="A482" s="66">
        <v>2060502</v>
      </c>
      <c r="B482" s="67" t="s">
        <v>456</v>
      </c>
      <c r="C482" s="71"/>
      <c r="D482" s="72"/>
      <c r="E482" s="31" t="str">
        <f t="shared" si="23"/>
        <v/>
      </c>
      <c r="F482" s="85"/>
      <c r="G482" s="75" t="str">
        <f t="shared" si="24"/>
        <v/>
      </c>
      <c r="H482" s="76">
        <f t="shared" si="22"/>
        <v>0</v>
      </c>
    </row>
    <row r="483" s="47" customFormat="1" hidden="1" spans="1:8">
      <c r="A483" s="66">
        <v>2060503</v>
      </c>
      <c r="B483" s="67" t="s">
        <v>457</v>
      </c>
      <c r="C483" s="71"/>
      <c r="D483" s="72"/>
      <c r="E483" s="31" t="str">
        <f t="shared" si="23"/>
        <v/>
      </c>
      <c r="F483" s="85"/>
      <c r="G483" s="75" t="str">
        <f t="shared" si="24"/>
        <v/>
      </c>
      <c r="H483" s="76">
        <f t="shared" si="22"/>
        <v>0</v>
      </c>
    </row>
    <row r="484" s="47" customFormat="1" ht="24" hidden="1" customHeight="1" spans="1:9">
      <c r="A484" s="66">
        <v>2060599</v>
      </c>
      <c r="B484" s="67" t="s">
        <v>458</v>
      </c>
      <c r="C484" s="68"/>
      <c r="D484" s="68"/>
      <c r="E484" s="31">
        <v>0</v>
      </c>
      <c r="F484" s="70"/>
      <c r="G484" s="27" t="str">
        <f t="shared" si="24"/>
        <v/>
      </c>
      <c r="H484" s="32">
        <f t="shared" si="22"/>
        <v>0</v>
      </c>
      <c r="I484" s="83" t="s">
        <v>134</v>
      </c>
    </row>
    <row r="485" s="48" customFormat="1" ht="24" customHeight="1" spans="1:9">
      <c r="A485" s="65">
        <v>20606</v>
      </c>
      <c r="B485" s="65" t="s">
        <v>459</v>
      </c>
      <c r="C485" s="63">
        <f>SUM(C486:C489)</f>
        <v>0</v>
      </c>
      <c r="D485" s="63">
        <f>SUM(D486:D489)</f>
        <v>0</v>
      </c>
      <c r="E485" s="31">
        <v>0</v>
      </c>
      <c r="F485" s="63">
        <f>SUM(F486:F489)</f>
        <v>0</v>
      </c>
      <c r="G485" s="19" t="str">
        <f t="shared" si="24"/>
        <v/>
      </c>
      <c r="H485" s="20">
        <f t="shared" si="22"/>
        <v>0</v>
      </c>
      <c r="I485" s="83" t="s">
        <v>134</v>
      </c>
    </row>
    <row r="486" s="47" customFormat="1" ht="24" hidden="1" customHeight="1" spans="1:8">
      <c r="A486" s="66">
        <v>2060601</v>
      </c>
      <c r="B486" s="67" t="s">
        <v>460</v>
      </c>
      <c r="C486" s="71">
        <v>0</v>
      </c>
      <c r="D486" s="72"/>
      <c r="E486" s="31" t="str">
        <f t="shared" si="23"/>
        <v/>
      </c>
      <c r="F486" s="85">
        <v>0</v>
      </c>
      <c r="G486" s="75" t="str">
        <f t="shared" si="24"/>
        <v/>
      </c>
      <c r="H486" s="76">
        <f t="shared" si="22"/>
        <v>0</v>
      </c>
    </row>
    <row r="487" s="47" customFormat="1" ht="24" hidden="1" customHeight="1" spans="1:8">
      <c r="A487" s="66">
        <v>2060602</v>
      </c>
      <c r="B487" s="67" t="s">
        <v>461</v>
      </c>
      <c r="C487" s="71">
        <v>0</v>
      </c>
      <c r="D487" s="72"/>
      <c r="E487" s="31" t="str">
        <f t="shared" si="23"/>
        <v/>
      </c>
      <c r="F487" s="85">
        <v>0</v>
      </c>
      <c r="G487" s="75" t="str">
        <f t="shared" si="24"/>
        <v/>
      </c>
      <c r="H487" s="76">
        <f t="shared" si="22"/>
        <v>0</v>
      </c>
    </row>
    <row r="488" s="47" customFormat="1" ht="24" hidden="1" customHeight="1" spans="1:8">
      <c r="A488" s="66">
        <v>2060603</v>
      </c>
      <c r="B488" s="67" t="s">
        <v>462</v>
      </c>
      <c r="C488" s="71">
        <v>0</v>
      </c>
      <c r="D488" s="72"/>
      <c r="E488" s="31" t="str">
        <f t="shared" si="23"/>
        <v/>
      </c>
      <c r="F488" s="85">
        <v>0</v>
      </c>
      <c r="G488" s="75" t="str">
        <f t="shared" si="24"/>
        <v/>
      </c>
      <c r="H488" s="76">
        <f t="shared" si="22"/>
        <v>0</v>
      </c>
    </row>
    <row r="489" s="47" customFormat="1" ht="24" hidden="1" customHeight="1" spans="1:9">
      <c r="A489" s="66">
        <v>2060699</v>
      </c>
      <c r="B489" s="67" t="s">
        <v>463</v>
      </c>
      <c r="C489" s="68"/>
      <c r="D489" s="68"/>
      <c r="E489" s="31">
        <v>0</v>
      </c>
      <c r="F489" s="70"/>
      <c r="G489" s="27" t="str">
        <f t="shared" si="24"/>
        <v/>
      </c>
      <c r="H489" s="32">
        <f t="shared" si="22"/>
        <v>0</v>
      </c>
      <c r="I489" s="83" t="s">
        <v>134</v>
      </c>
    </row>
    <row r="490" s="48" customFormat="1" ht="24" customHeight="1" spans="1:9">
      <c r="A490" s="65">
        <v>20607</v>
      </c>
      <c r="B490" s="65" t="s">
        <v>464</v>
      </c>
      <c r="C490" s="63">
        <v>0</v>
      </c>
      <c r="D490" s="63">
        <v>0</v>
      </c>
      <c r="E490" s="31">
        <v>0</v>
      </c>
      <c r="F490" s="86">
        <f>SUM(F491:F496)</f>
        <v>0</v>
      </c>
      <c r="G490" s="19" t="str">
        <f t="shared" si="24"/>
        <v/>
      </c>
      <c r="H490" s="20">
        <f t="shared" si="22"/>
        <v>0</v>
      </c>
      <c r="I490" s="83" t="s">
        <v>134</v>
      </c>
    </row>
    <row r="491" s="47" customFormat="1" ht="24" hidden="1" customHeight="1" spans="1:8">
      <c r="A491" s="66">
        <v>2060701</v>
      </c>
      <c r="B491" s="67" t="s">
        <v>437</v>
      </c>
      <c r="C491" s="71">
        <v>0</v>
      </c>
      <c r="D491" s="72"/>
      <c r="E491" s="31" t="str">
        <f t="shared" si="23"/>
        <v/>
      </c>
      <c r="F491" s="85">
        <v>0</v>
      </c>
      <c r="G491" s="75" t="str">
        <f t="shared" si="24"/>
        <v/>
      </c>
      <c r="H491" s="76">
        <f t="shared" si="22"/>
        <v>0</v>
      </c>
    </row>
    <row r="492" s="47" customFormat="1" ht="24" hidden="1" customHeight="1" spans="1:8">
      <c r="A492" s="66">
        <v>2060702</v>
      </c>
      <c r="B492" s="67" t="s">
        <v>465</v>
      </c>
      <c r="C492" s="71">
        <v>0</v>
      </c>
      <c r="D492" s="72"/>
      <c r="E492" s="31" t="str">
        <f t="shared" si="23"/>
        <v/>
      </c>
      <c r="F492" s="85">
        <v>0</v>
      </c>
      <c r="G492" s="75" t="str">
        <f t="shared" si="24"/>
        <v/>
      </c>
      <c r="H492" s="76">
        <f t="shared" si="22"/>
        <v>0</v>
      </c>
    </row>
    <row r="493" s="47" customFormat="1" ht="24" hidden="1" customHeight="1" spans="1:8">
      <c r="A493" s="66">
        <v>2060703</v>
      </c>
      <c r="B493" s="67" t="s">
        <v>466</v>
      </c>
      <c r="C493" s="71">
        <v>0</v>
      </c>
      <c r="D493" s="72"/>
      <c r="E493" s="31" t="str">
        <f t="shared" si="23"/>
        <v/>
      </c>
      <c r="F493" s="85">
        <v>0</v>
      </c>
      <c r="G493" s="75" t="str">
        <f t="shared" si="24"/>
        <v/>
      </c>
      <c r="H493" s="76">
        <f t="shared" si="22"/>
        <v>0</v>
      </c>
    </row>
    <row r="494" s="47" customFormat="1" ht="24" hidden="1" customHeight="1" spans="1:8">
      <c r="A494" s="66">
        <v>2060704</v>
      </c>
      <c r="B494" s="67" t="s">
        <v>467</v>
      </c>
      <c r="C494" s="71">
        <v>0</v>
      </c>
      <c r="D494" s="72"/>
      <c r="E494" s="31" t="str">
        <f t="shared" si="23"/>
        <v/>
      </c>
      <c r="F494" s="85">
        <v>0</v>
      </c>
      <c r="G494" s="75" t="str">
        <f t="shared" si="24"/>
        <v/>
      </c>
      <c r="H494" s="76">
        <f t="shared" si="22"/>
        <v>0</v>
      </c>
    </row>
    <row r="495" s="47" customFormat="1" ht="24" hidden="1" customHeight="1" spans="1:9">
      <c r="A495" s="66">
        <v>2060705</v>
      </c>
      <c r="B495" s="67" t="s">
        <v>468</v>
      </c>
      <c r="C495" s="68"/>
      <c r="D495" s="68"/>
      <c r="E495" s="31">
        <v>0</v>
      </c>
      <c r="F495" s="70"/>
      <c r="G495" s="27" t="str">
        <f t="shared" si="24"/>
        <v/>
      </c>
      <c r="H495" s="32">
        <f t="shared" si="22"/>
        <v>0</v>
      </c>
      <c r="I495" s="83" t="s">
        <v>134</v>
      </c>
    </row>
    <row r="496" s="47" customFormat="1" ht="24" hidden="1" customHeight="1" spans="1:8">
      <c r="A496" s="66">
        <v>2060799</v>
      </c>
      <c r="B496" s="67" t="s">
        <v>469</v>
      </c>
      <c r="C496" s="71">
        <v>0</v>
      </c>
      <c r="D496" s="72"/>
      <c r="E496" s="84" t="str">
        <f t="shared" si="23"/>
        <v/>
      </c>
      <c r="F496" s="85">
        <v>0</v>
      </c>
      <c r="G496" s="75" t="str">
        <f t="shared" si="24"/>
        <v/>
      </c>
      <c r="H496" s="76">
        <f t="shared" si="22"/>
        <v>0</v>
      </c>
    </row>
    <row r="497" s="48" customFormat="1" ht="24" hidden="1" customHeight="1" spans="1:8">
      <c r="A497" s="65">
        <v>20608</v>
      </c>
      <c r="B497" s="65" t="s">
        <v>470</v>
      </c>
      <c r="C497" s="87">
        <v>0</v>
      </c>
      <c r="D497" s="88"/>
      <c r="E497" s="84" t="str">
        <f t="shared" si="23"/>
        <v/>
      </c>
      <c r="F497" s="85">
        <v>0</v>
      </c>
      <c r="G497" s="89" t="str">
        <f t="shared" si="24"/>
        <v/>
      </c>
      <c r="H497" s="90">
        <f t="shared" si="22"/>
        <v>0</v>
      </c>
    </row>
    <row r="498" s="47" customFormat="1" ht="24" hidden="1" customHeight="1" spans="1:8">
      <c r="A498" s="66">
        <v>2060801</v>
      </c>
      <c r="B498" s="67" t="s">
        <v>471</v>
      </c>
      <c r="C498" s="71">
        <v>0</v>
      </c>
      <c r="D498" s="72"/>
      <c r="E498" s="84" t="str">
        <f t="shared" si="23"/>
        <v/>
      </c>
      <c r="F498" s="85">
        <v>0</v>
      </c>
      <c r="G498" s="75" t="str">
        <f t="shared" si="24"/>
        <v/>
      </c>
      <c r="H498" s="76">
        <f t="shared" si="22"/>
        <v>0</v>
      </c>
    </row>
    <row r="499" s="47" customFormat="1" ht="24" hidden="1" customHeight="1" spans="1:8">
      <c r="A499" s="66">
        <v>2060802</v>
      </c>
      <c r="B499" s="67" t="s">
        <v>472</v>
      </c>
      <c r="C499" s="71">
        <v>0</v>
      </c>
      <c r="D499" s="72"/>
      <c r="E499" s="84" t="str">
        <f t="shared" si="23"/>
        <v/>
      </c>
      <c r="F499" s="85">
        <v>0</v>
      </c>
      <c r="G499" s="75" t="str">
        <f t="shared" si="24"/>
        <v/>
      </c>
      <c r="H499" s="76">
        <f t="shared" si="22"/>
        <v>0</v>
      </c>
    </row>
    <row r="500" s="47" customFormat="1" ht="24" hidden="1" customHeight="1" spans="1:8">
      <c r="A500" s="66">
        <v>2060899</v>
      </c>
      <c r="B500" s="67" t="s">
        <v>473</v>
      </c>
      <c r="C500" s="71">
        <v>0</v>
      </c>
      <c r="D500" s="72"/>
      <c r="E500" s="84" t="str">
        <f t="shared" si="23"/>
        <v/>
      </c>
      <c r="F500" s="85">
        <v>0</v>
      </c>
      <c r="G500" s="75" t="str">
        <f t="shared" si="24"/>
        <v/>
      </c>
      <c r="H500" s="76">
        <f t="shared" si="22"/>
        <v>0</v>
      </c>
    </row>
    <row r="501" s="48" customFormat="1" ht="24" hidden="1" customHeight="1" spans="1:8">
      <c r="A501" s="65">
        <v>20609</v>
      </c>
      <c r="B501" s="65" t="s">
        <v>474</v>
      </c>
      <c r="C501" s="87">
        <v>0</v>
      </c>
      <c r="D501" s="88"/>
      <c r="E501" s="84" t="str">
        <f t="shared" si="23"/>
        <v/>
      </c>
      <c r="F501" s="85">
        <v>0</v>
      </c>
      <c r="G501" s="89" t="str">
        <f t="shared" si="24"/>
        <v/>
      </c>
      <c r="H501" s="90">
        <f t="shared" si="22"/>
        <v>0</v>
      </c>
    </row>
    <row r="502" s="47" customFormat="1" ht="24" hidden="1" customHeight="1" spans="1:8">
      <c r="A502" s="66">
        <v>2060901</v>
      </c>
      <c r="B502" s="67" t="s">
        <v>475</v>
      </c>
      <c r="C502" s="71">
        <v>0</v>
      </c>
      <c r="D502" s="72"/>
      <c r="E502" s="84" t="str">
        <f t="shared" si="23"/>
        <v/>
      </c>
      <c r="F502" s="85">
        <v>0</v>
      </c>
      <c r="G502" s="75" t="str">
        <f t="shared" si="24"/>
        <v/>
      </c>
      <c r="H502" s="76">
        <f t="shared" si="22"/>
        <v>0</v>
      </c>
    </row>
    <row r="503" ht="24" hidden="1" customHeight="1" spans="1:8">
      <c r="A503" s="66">
        <v>2060902</v>
      </c>
      <c r="B503" s="67" t="s">
        <v>476</v>
      </c>
      <c r="C503" s="71">
        <v>0</v>
      </c>
      <c r="D503" s="72"/>
      <c r="E503" s="84" t="str">
        <f t="shared" si="23"/>
        <v/>
      </c>
      <c r="F503" s="85">
        <v>0</v>
      </c>
      <c r="G503" s="75" t="str">
        <f t="shared" si="24"/>
        <v/>
      </c>
      <c r="H503" s="76">
        <f t="shared" si="22"/>
        <v>0</v>
      </c>
    </row>
    <row r="504" s="48" customFormat="1" ht="24" customHeight="1" spans="1:9">
      <c r="A504" s="91">
        <v>20699</v>
      </c>
      <c r="B504" s="91" t="s">
        <v>477</v>
      </c>
      <c r="C504" s="63">
        <f>C506</f>
        <v>0</v>
      </c>
      <c r="D504" s="63">
        <f>D506</f>
        <v>0</v>
      </c>
      <c r="E504" s="64" t="str">
        <f t="shared" si="23"/>
        <v/>
      </c>
      <c r="F504" s="63">
        <f>F506</f>
        <v>0</v>
      </c>
      <c r="G504" s="19" t="str">
        <f t="shared" si="24"/>
        <v/>
      </c>
      <c r="H504" s="20">
        <f t="shared" si="22"/>
        <v>0</v>
      </c>
      <c r="I504" s="83" t="s">
        <v>134</v>
      </c>
    </row>
    <row r="505" ht="18.75" hidden="1" customHeight="1" spans="1:8">
      <c r="A505" s="92">
        <v>2069901</v>
      </c>
      <c r="B505" s="93" t="s">
        <v>478</v>
      </c>
      <c r="C505" s="71">
        <v>0</v>
      </c>
      <c r="D505" s="72"/>
      <c r="E505" s="84" t="str">
        <f t="shared" si="23"/>
        <v/>
      </c>
      <c r="F505" s="85"/>
      <c r="G505" s="75" t="str">
        <f t="shared" si="24"/>
        <v/>
      </c>
      <c r="H505" s="76">
        <f t="shared" si="22"/>
        <v>0</v>
      </c>
    </row>
    <row r="506" s="47" customFormat="1" ht="24" hidden="1" customHeight="1" spans="1:9">
      <c r="A506" s="92">
        <v>2069999</v>
      </c>
      <c r="B506" s="93" t="s">
        <v>479</v>
      </c>
      <c r="C506" s="68"/>
      <c r="D506" s="68"/>
      <c r="E506" s="69" t="str">
        <f t="shared" si="23"/>
        <v/>
      </c>
      <c r="F506" s="70"/>
      <c r="G506" s="27" t="str">
        <f t="shared" si="24"/>
        <v/>
      </c>
      <c r="H506" s="32">
        <f t="shared" si="22"/>
        <v>0</v>
      </c>
      <c r="I506" s="83" t="s">
        <v>134</v>
      </c>
    </row>
    <row r="507" s="48" customFormat="1" ht="24" customHeight="1" spans="1:9">
      <c r="A507" s="94">
        <v>207</v>
      </c>
      <c r="B507" s="94" t="s">
        <v>480</v>
      </c>
      <c r="C507" s="63">
        <f>C508+C522+C530+C541+C552</f>
        <v>27</v>
      </c>
      <c r="D507" s="63">
        <f>D508+D522+D530+D541+D552</f>
        <v>50</v>
      </c>
      <c r="E507" s="64">
        <f t="shared" si="23"/>
        <v>185.185185185185</v>
      </c>
      <c r="F507" s="63">
        <f>F508+F522+F530+F541+F552</f>
        <v>30</v>
      </c>
      <c r="G507" s="19">
        <f t="shared" si="24"/>
        <v>66.6666666666667</v>
      </c>
      <c r="H507" s="20">
        <f t="shared" si="22"/>
        <v>20</v>
      </c>
      <c r="I507" s="83" t="s">
        <v>134</v>
      </c>
    </row>
    <row r="508" s="48" customFormat="1" ht="24" customHeight="1" spans="1:9">
      <c r="A508" s="94">
        <v>20701</v>
      </c>
      <c r="B508" s="94" t="s">
        <v>481</v>
      </c>
      <c r="C508" s="63">
        <f>SUM(C509:C521)</f>
        <v>27</v>
      </c>
      <c r="D508" s="63">
        <f>SUM(D509:D521)</f>
        <v>28</v>
      </c>
      <c r="E508" s="64">
        <f t="shared" si="23"/>
        <v>103.703703703704</v>
      </c>
      <c r="F508" s="63">
        <f>SUM(F509:F521)</f>
        <v>29</v>
      </c>
      <c r="G508" s="19">
        <f t="shared" si="24"/>
        <v>-3.44827586206897</v>
      </c>
      <c r="H508" s="20">
        <f t="shared" si="22"/>
        <v>-1</v>
      </c>
      <c r="I508" s="83" t="s">
        <v>134</v>
      </c>
    </row>
    <row r="509" ht="24" hidden="1" customHeight="1" spans="1:9">
      <c r="A509" s="92">
        <v>2070101</v>
      </c>
      <c r="B509" s="93" t="s">
        <v>137</v>
      </c>
      <c r="C509" s="68"/>
      <c r="D509" s="68"/>
      <c r="E509" s="69" t="str">
        <f t="shared" si="23"/>
        <v/>
      </c>
      <c r="F509" s="70"/>
      <c r="G509" s="27" t="str">
        <f t="shared" si="24"/>
        <v/>
      </c>
      <c r="H509" s="32">
        <f t="shared" si="22"/>
        <v>0</v>
      </c>
      <c r="I509" s="78" t="s">
        <v>134</v>
      </c>
    </row>
    <row r="510" ht="24" hidden="1" customHeight="1" spans="1:9">
      <c r="A510" s="92">
        <v>2070102</v>
      </c>
      <c r="B510" s="93" t="s">
        <v>138</v>
      </c>
      <c r="C510" s="68"/>
      <c r="D510" s="68"/>
      <c r="E510" s="69" t="str">
        <f t="shared" si="23"/>
        <v/>
      </c>
      <c r="F510" s="70"/>
      <c r="G510" s="27" t="str">
        <f t="shared" si="24"/>
        <v/>
      </c>
      <c r="H510" s="32">
        <f t="shared" si="22"/>
        <v>0</v>
      </c>
      <c r="I510" s="78" t="s">
        <v>134</v>
      </c>
    </row>
    <row r="511" ht="24" customHeight="1" spans="1:9">
      <c r="A511" s="92">
        <v>2070103</v>
      </c>
      <c r="B511" s="93" t="s">
        <v>139</v>
      </c>
      <c r="C511" s="68">
        <v>27</v>
      </c>
      <c r="D511" s="68">
        <v>26</v>
      </c>
      <c r="E511" s="69">
        <f t="shared" si="23"/>
        <v>96.2962962962963</v>
      </c>
      <c r="F511" s="70">
        <v>26</v>
      </c>
      <c r="G511" s="27">
        <f t="shared" si="24"/>
        <v>0</v>
      </c>
      <c r="H511" s="32">
        <f t="shared" si="22"/>
        <v>0</v>
      </c>
      <c r="I511" s="78" t="s">
        <v>134</v>
      </c>
    </row>
    <row r="512" s="47" customFormat="1" ht="24" hidden="1" customHeight="1" spans="1:9">
      <c r="A512" s="92">
        <v>2070104</v>
      </c>
      <c r="B512" s="93" t="s">
        <v>482</v>
      </c>
      <c r="C512" s="68"/>
      <c r="D512" s="68"/>
      <c r="E512" s="69" t="str">
        <f t="shared" si="23"/>
        <v/>
      </c>
      <c r="F512" s="70"/>
      <c r="G512" s="27" t="str">
        <f t="shared" si="24"/>
        <v/>
      </c>
      <c r="H512" s="32">
        <f t="shared" si="22"/>
        <v>0</v>
      </c>
      <c r="I512" s="83" t="s">
        <v>134</v>
      </c>
    </row>
    <row r="513" s="47" customFormat="1" ht="23.25" hidden="1" customHeight="1" spans="1:9">
      <c r="A513" s="92">
        <v>2070105</v>
      </c>
      <c r="B513" s="93" t="s">
        <v>483</v>
      </c>
      <c r="C513" s="68"/>
      <c r="D513" s="68"/>
      <c r="E513" s="69" t="str">
        <f t="shared" si="23"/>
        <v/>
      </c>
      <c r="F513" s="70"/>
      <c r="G513" s="31">
        <v>0</v>
      </c>
      <c r="H513" s="32">
        <f t="shared" si="22"/>
        <v>0</v>
      </c>
      <c r="I513" s="83" t="s">
        <v>134</v>
      </c>
    </row>
    <row r="514" s="47" customFormat="1" ht="21.75" hidden="1" customHeight="1" spans="1:8">
      <c r="A514" s="92">
        <v>2070106</v>
      </c>
      <c r="B514" s="93" t="s">
        <v>484</v>
      </c>
      <c r="C514" s="71">
        <v>0</v>
      </c>
      <c r="D514" s="72"/>
      <c r="E514" s="73" t="str">
        <f t="shared" si="23"/>
        <v/>
      </c>
      <c r="F514" s="74">
        <v>0</v>
      </c>
      <c r="G514" s="75" t="str">
        <f t="shared" si="24"/>
        <v/>
      </c>
      <c r="H514" s="76">
        <f t="shared" si="22"/>
        <v>0</v>
      </c>
    </row>
    <row r="515" s="47" customFormat="1" ht="24" hidden="1" customHeight="1" spans="1:8">
      <c r="A515" s="92">
        <v>2070107</v>
      </c>
      <c r="B515" s="93" t="s">
        <v>485</v>
      </c>
      <c r="C515" s="71">
        <v>0</v>
      </c>
      <c r="D515" s="72"/>
      <c r="E515" s="73" t="str">
        <f t="shared" si="23"/>
        <v/>
      </c>
      <c r="F515" s="74">
        <v>0</v>
      </c>
      <c r="G515" s="75" t="str">
        <f t="shared" si="24"/>
        <v/>
      </c>
      <c r="H515" s="76">
        <f t="shared" si="22"/>
        <v>0</v>
      </c>
    </row>
    <row r="516" s="47" customFormat="1" ht="24" hidden="1" customHeight="1" spans="1:9">
      <c r="A516" s="92">
        <v>2070108</v>
      </c>
      <c r="B516" s="93" t="s">
        <v>486</v>
      </c>
      <c r="C516" s="68"/>
      <c r="D516" s="68"/>
      <c r="E516" s="69" t="str">
        <f t="shared" si="23"/>
        <v/>
      </c>
      <c r="F516" s="70"/>
      <c r="G516" s="27" t="str">
        <f t="shared" si="24"/>
        <v/>
      </c>
      <c r="H516" s="32">
        <f t="shared" si="22"/>
        <v>0</v>
      </c>
      <c r="I516" s="83" t="s">
        <v>134</v>
      </c>
    </row>
    <row r="517" s="47" customFormat="1" ht="24" hidden="1" customHeight="1" spans="1:9">
      <c r="A517" s="92">
        <v>2070109</v>
      </c>
      <c r="B517" s="93" t="s">
        <v>487</v>
      </c>
      <c r="C517" s="68"/>
      <c r="D517" s="68"/>
      <c r="E517" s="69" t="str">
        <f t="shared" si="23"/>
        <v/>
      </c>
      <c r="F517" s="70"/>
      <c r="G517" s="27" t="str">
        <f t="shared" si="24"/>
        <v/>
      </c>
      <c r="H517" s="32">
        <f t="shared" si="22"/>
        <v>0</v>
      </c>
      <c r="I517" s="83" t="s">
        <v>134</v>
      </c>
    </row>
    <row r="518" s="47" customFormat="1" ht="24" hidden="1" customHeight="1" spans="1:8">
      <c r="A518" s="92">
        <v>2070110</v>
      </c>
      <c r="B518" s="93" t="s">
        <v>488</v>
      </c>
      <c r="C518" s="71">
        <v>0</v>
      </c>
      <c r="D518" s="72"/>
      <c r="E518" s="73" t="str">
        <f t="shared" ref="E518:E581" si="25">IFERROR(D518/C518*100,"")</f>
        <v/>
      </c>
      <c r="F518" s="74">
        <v>0</v>
      </c>
      <c r="G518" s="75" t="str">
        <f t="shared" ref="G518:G581" si="26">IFERROR(H518/F518*100,"")</f>
        <v/>
      </c>
      <c r="H518" s="76">
        <f t="shared" ref="H518:H581" si="27">D518-F518</f>
        <v>0</v>
      </c>
    </row>
    <row r="519" s="47" customFormat="1" ht="24" hidden="1" customHeight="1" spans="1:9">
      <c r="A519" s="92">
        <v>2070111</v>
      </c>
      <c r="B519" s="93" t="s">
        <v>489</v>
      </c>
      <c r="C519" s="68"/>
      <c r="D519" s="68"/>
      <c r="E519" s="69" t="str">
        <f t="shared" si="25"/>
        <v/>
      </c>
      <c r="F519" s="70"/>
      <c r="G519" s="27" t="str">
        <f t="shared" si="26"/>
        <v/>
      </c>
      <c r="H519" s="32">
        <f t="shared" si="27"/>
        <v>0</v>
      </c>
      <c r="I519" s="83" t="s">
        <v>134</v>
      </c>
    </row>
    <row r="520" ht="24" hidden="1" customHeight="1" spans="1:9">
      <c r="A520" s="92">
        <v>2070112</v>
      </c>
      <c r="B520" s="93" t="s">
        <v>490</v>
      </c>
      <c r="C520" s="68"/>
      <c r="D520" s="68"/>
      <c r="E520" s="31">
        <v>0</v>
      </c>
      <c r="F520" s="70"/>
      <c r="G520" s="31">
        <v>0</v>
      </c>
      <c r="H520" s="32">
        <f t="shared" si="27"/>
        <v>0</v>
      </c>
      <c r="I520" s="78" t="s">
        <v>134</v>
      </c>
    </row>
    <row r="521" s="47" customFormat="1" ht="24" customHeight="1" spans="1:9">
      <c r="A521" s="92">
        <v>2070199</v>
      </c>
      <c r="B521" s="93" t="s">
        <v>491</v>
      </c>
      <c r="C521" s="68">
        <v>0</v>
      </c>
      <c r="D521" s="68">
        <v>2</v>
      </c>
      <c r="E521" s="69" t="str">
        <f t="shared" si="25"/>
        <v/>
      </c>
      <c r="F521" s="70">
        <v>3</v>
      </c>
      <c r="G521" s="27">
        <f t="shared" si="26"/>
        <v>-33.3333333333333</v>
      </c>
      <c r="H521" s="32">
        <f t="shared" si="27"/>
        <v>-1</v>
      </c>
      <c r="I521" s="83" t="s">
        <v>134</v>
      </c>
    </row>
    <row r="522" s="48" customFormat="1" ht="24" customHeight="1" spans="1:9">
      <c r="A522" s="94">
        <v>20702</v>
      </c>
      <c r="B522" s="94" t="s">
        <v>492</v>
      </c>
      <c r="C522" s="63">
        <f>SUM(C523:C529)</f>
        <v>0</v>
      </c>
      <c r="D522" s="63">
        <f>SUM(D523:D529)</f>
        <v>0</v>
      </c>
      <c r="E522" s="64" t="str">
        <f t="shared" si="25"/>
        <v/>
      </c>
      <c r="F522" s="63">
        <f>SUM(F523:F529)</f>
        <v>0</v>
      </c>
      <c r="G522" s="19" t="str">
        <f t="shared" si="26"/>
        <v/>
      </c>
      <c r="H522" s="20">
        <f t="shared" si="27"/>
        <v>0</v>
      </c>
      <c r="I522" s="83" t="s">
        <v>134</v>
      </c>
    </row>
    <row r="523" s="47" customFormat="1" ht="24" hidden="1" customHeight="1" spans="1:8">
      <c r="A523" s="92">
        <v>2070201</v>
      </c>
      <c r="B523" s="93" t="s">
        <v>137</v>
      </c>
      <c r="C523" s="71">
        <v>0</v>
      </c>
      <c r="D523" s="72"/>
      <c r="E523" s="84" t="str">
        <f t="shared" si="25"/>
        <v/>
      </c>
      <c r="F523" s="85">
        <v>0</v>
      </c>
      <c r="G523" s="75" t="str">
        <f t="shared" si="26"/>
        <v/>
      </c>
      <c r="H523" s="76">
        <f t="shared" si="27"/>
        <v>0</v>
      </c>
    </row>
    <row r="524" s="47" customFormat="1" ht="24" hidden="1" customHeight="1" spans="1:8">
      <c r="A524" s="92">
        <v>2070202</v>
      </c>
      <c r="B524" s="93" t="s">
        <v>138</v>
      </c>
      <c r="C524" s="71">
        <v>0</v>
      </c>
      <c r="D524" s="72"/>
      <c r="E524" s="84" t="str">
        <f t="shared" si="25"/>
        <v/>
      </c>
      <c r="F524" s="85">
        <v>0</v>
      </c>
      <c r="G524" s="75" t="str">
        <f t="shared" si="26"/>
        <v/>
      </c>
      <c r="H524" s="76">
        <f t="shared" si="27"/>
        <v>0</v>
      </c>
    </row>
    <row r="525" s="47" customFormat="1" ht="24" hidden="1" customHeight="1" spans="1:9">
      <c r="A525" s="92">
        <v>2070203</v>
      </c>
      <c r="B525" s="93" t="s">
        <v>139</v>
      </c>
      <c r="C525" s="68"/>
      <c r="D525" s="68"/>
      <c r="E525" s="31" t="str">
        <f t="shared" si="25"/>
        <v/>
      </c>
      <c r="F525" s="70"/>
      <c r="G525" s="27" t="str">
        <f t="shared" si="26"/>
        <v/>
      </c>
      <c r="H525" s="32">
        <f t="shared" si="27"/>
        <v>0</v>
      </c>
      <c r="I525" s="83" t="s">
        <v>134</v>
      </c>
    </row>
    <row r="526" s="47" customFormat="1" ht="24" hidden="1" customHeight="1" spans="1:9">
      <c r="A526" s="92">
        <v>2070204</v>
      </c>
      <c r="B526" s="93" t="s">
        <v>493</v>
      </c>
      <c r="C526" s="68"/>
      <c r="D526" s="68"/>
      <c r="E526" s="31">
        <v>0</v>
      </c>
      <c r="F526" s="70"/>
      <c r="G526" s="27" t="str">
        <f t="shared" si="26"/>
        <v/>
      </c>
      <c r="H526" s="32">
        <f t="shared" si="27"/>
        <v>0</v>
      </c>
      <c r="I526" s="83" t="s">
        <v>134</v>
      </c>
    </row>
    <row r="527" ht="24" hidden="1" customHeight="1" spans="1:9">
      <c r="A527" s="92">
        <v>2070205</v>
      </c>
      <c r="B527" s="93" t="s">
        <v>494</v>
      </c>
      <c r="C527" s="68"/>
      <c r="D527" s="68"/>
      <c r="E527" s="69" t="str">
        <f t="shared" si="25"/>
        <v/>
      </c>
      <c r="F527" s="70"/>
      <c r="G527" s="27" t="str">
        <f t="shared" si="26"/>
        <v/>
      </c>
      <c r="H527" s="32">
        <f t="shared" si="27"/>
        <v>0</v>
      </c>
      <c r="I527" s="78" t="s">
        <v>134</v>
      </c>
    </row>
    <row r="528" ht="24.75" hidden="1" customHeight="1" spans="1:8">
      <c r="A528" s="92">
        <v>2070206</v>
      </c>
      <c r="B528" s="93" t="s">
        <v>495</v>
      </c>
      <c r="C528" s="71">
        <v>0</v>
      </c>
      <c r="D528" s="72"/>
      <c r="E528" s="84" t="str">
        <f t="shared" si="25"/>
        <v/>
      </c>
      <c r="F528" s="85">
        <v>0</v>
      </c>
      <c r="G528" s="75" t="str">
        <f t="shared" si="26"/>
        <v/>
      </c>
      <c r="H528" s="76">
        <f t="shared" si="27"/>
        <v>0</v>
      </c>
    </row>
    <row r="529" ht="24" hidden="1" customHeight="1" spans="1:9">
      <c r="A529" s="92">
        <v>2070299</v>
      </c>
      <c r="B529" s="93" t="s">
        <v>496</v>
      </c>
      <c r="C529" s="68"/>
      <c r="D529" s="68"/>
      <c r="E529" s="31">
        <v>0</v>
      </c>
      <c r="F529" s="86"/>
      <c r="G529" s="27" t="str">
        <f t="shared" si="26"/>
        <v/>
      </c>
      <c r="H529" s="32">
        <f t="shared" si="27"/>
        <v>0</v>
      </c>
      <c r="I529" s="78" t="s">
        <v>134</v>
      </c>
    </row>
    <row r="530" s="1" customFormat="1" ht="24" customHeight="1" spans="1:9">
      <c r="A530" s="94">
        <v>20703</v>
      </c>
      <c r="B530" s="94" t="s">
        <v>497</v>
      </c>
      <c r="C530" s="63">
        <f>SUM(C531:C540)</f>
        <v>0</v>
      </c>
      <c r="D530" s="63">
        <f>SUM(D531:D540)</f>
        <v>0</v>
      </c>
      <c r="E530" s="64" t="str">
        <f t="shared" si="25"/>
        <v/>
      </c>
      <c r="F530" s="63">
        <f>SUM(F531:F540)</f>
        <v>0</v>
      </c>
      <c r="G530" s="19" t="str">
        <f t="shared" si="26"/>
        <v/>
      </c>
      <c r="H530" s="20">
        <f t="shared" si="27"/>
        <v>0</v>
      </c>
      <c r="I530" s="78" t="s">
        <v>134</v>
      </c>
    </row>
    <row r="531" ht="24" hidden="1" customHeight="1" spans="1:9">
      <c r="A531" s="92">
        <v>2070301</v>
      </c>
      <c r="B531" s="93" t="s">
        <v>137</v>
      </c>
      <c r="C531" s="68"/>
      <c r="D531" s="68"/>
      <c r="E531" s="69" t="str">
        <f t="shared" si="25"/>
        <v/>
      </c>
      <c r="F531" s="70"/>
      <c r="G531" s="27" t="str">
        <f t="shared" si="26"/>
        <v/>
      </c>
      <c r="H531" s="32">
        <f t="shared" si="27"/>
        <v>0</v>
      </c>
      <c r="I531" s="78" t="s">
        <v>134</v>
      </c>
    </row>
    <row r="532" s="47" customFormat="1" ht="24" hidden="1" customHeight="1" spans="1:9">
      <c r="A532" s="92">
        <v>2070302</v>
      </c>
      <c r="B532" s="93" t="s">
        <v>138</v>
      </c>
      <c r="C532" s="68"/>
      <c r="D532" s="68"/>
      <c r="E532" s="69" t="str">
        <f t="shared" si="25"/>
        <v/>
      </c>
      <c r="F532" s="70"/>
      <c r="G532" s="27" t="str">
        <f t="shared" si="26"/>
        <v/>
      </c>
      <c r="H532" s="32">
        <f t="shared" si="27"/>
        <v>0</v>
      </c>
      <c r="I532" s="83" t="s">
        <v>134</v>
      </c>
    </row>
    <row r="533" s="47" customFormat="1" ht="24" hidden="1" customHeight="1" spans="1:9">
      <c r="A533" s="92">
        <v>2070303</v>
      </c>
      <c r="B533" s="93" t="s">
        <v>139</v>
      </c>
      <c r="C533" s="68"/>
      <c r="D533" s="68"/>
      <c r="E533" s="69" t="str">
        <f t="shared" si="25"/>
        <v/>
      </c>
      <c r="F533" s="70"/>
      <c r="G533" s="27" t="str">
        <f t="shared" si="26"/>
        <v/>
      </c>
      <c r="H533" s="32">
        <f t="shared" si="27"/>
        <v>0</v>
      </c>
      <c r="I533" s="83" t="s">
        <v>134</v>
      </c>
    </row>
    <row r="534" s="47" customFormat="1" ht="24" hidden="1" customHeight="1" spans="1:9">
      <c r="A534" s="92">
        <v>2070304</v>
      </c>
      <c r="B534" s="93" t="s">
        <v>498</v>
      </c>
      <c r="C534" s="68"/>
      <c r="D534" s="68"/>
      <c r="E534" s="31">
        <v>0</v>
      </c>
      <c r="F534" s="70"/>
      <c r="G534" s="31">
        <v>0</v>
      </c>
      <c r="H534" s="32">
        <f t="shared" si="27"/>
        <v>0</v>
      </c>
      <c r="I534" s="83" t="s">
        <v>134</v>
      </c>
    </row>
    <row r="535" ht="24" hidden="1" customHeight="1" spans="1:8">
      <c r="A535" s="92">
        <v>2070305</v>
      </c>
      <c r="B535" s="93" t="s">
        <v>499</v>
      </c>
      <c r="C535" s="71">
        <v>0</v>
      </c>
      <c r="D535" s="72"/>
      <c r="E535" s="73" t="str">
        <f t="shared" si="25"/>
        <v/>
      </c>
      <c r="F535" s="74">
        <v>0</v>
      </c>
      <c r="G535" s="31" t="str">
        <f t="shared" si="26"/>
        <v/>
      </c>
      <c r="H535" s="76">
        <f t="shared" si="27"/>
        <v>0</v>
      </c>
    </row>
    <row r="536" s="47" customFormat="1" ht="24" hidden="1" customHeight="1" spans="1:8">
      <c r="A536" s="92">
        <v>2070306</v>
      </c>
      <c r="B536" s="93" t="s">
        <v>500</v>
      </c>
      <c r="C536" s="71">
        <v>0</v>
      </c>
      <c r="D536" s="72"/>
      <c r="E536" s="73" t="str">
        <f t="shared" si="25"/>
        <v/>
      </c>
      <c r="F536" s="74">
        <v>0</v>
      </c>
      <c r="G536" s="31" t="str">
        <f t="shared" si="26"/>
        <v/>
      </c>
      <c r="H536" s="76">
        <f t="shared" si="27"/>
        <v>0</v>
      </c>
    </row>
    <row r="537" s="47" customFormat="1" ht="24" hidden="1" customHeight="1" spans="1:9">
      <c r="A537" s="92">
        <v>2070307</v>
      </c>
      <c r="B537" s="93" t="s">
        <v>501</v>
      </c>
      <c r="C537" s="68"/>
      <c r="D537" s="68"/>
      <c r="E537" s="69" t="str">
        <f t="shared" si="25"/>
        <v/>
      </c>
      <c r="F537" s="70"/>
      <c r="G537" s="31">
        <v>0</v>
      </c>
      <c r="H537" s="32">
        <f t="shared" si="27"/>
        <v>0</v>
      </c>
      <c r="I537" s="83" t="s">
        <v>134</v>
      </c>
    </row>
    <row r="538" s="47" customFormat="1" ht="24" hidden="1" customHeight="1" spans="1:9">
      <c r="A538" s="92">
        <v>2070308</v>
      </c>
      <c r="B538" s="93" t="s">
        <v>502</v>
      </c>
      <c r="C538" s="68"/>
      <c r="D538" s="68"/>
      <c r="E538" s="69" t="str">
        <f t="shared" si="25"/>
        <v/>
      </c>
      <c r="F538" s="70"/>
      <c r="G538" s="31">
        <v>0</v>
      </c>
      <c r="H538" s="32">
        <f t="shared" si="27"/>
        <v>0</v>
      </c>
      <c r="I538" s="83" t="s">
        <v>134</v>
      </c>
    </row>
    <row r="539" s="47" customFormat="1" ht="0.75" hidden="1" customHeight="1" spans="1:8">
      <c r="A539" s="92">
        <v>2070309</v>
      </c>
      <c r="B539" s="93" t="s">
        <v>503</v>
      </c>
      <c r="C539" s="71">
        <v>0</v>
      </c>
      <c r="D539" s="72"/>
      <c r="E539" s="73" t="str">
        <f t="shared" si="25"/>
        <v/>
      </c>
      <c r="F539" s="74">
        <v>0</v>
      </c>
      <c r="G539" s="75" t="str">
        <f t="shared" si="26"/>
        <v/>
      </c>
      <c r="H539" s="76">
        <f t="shared" si="27"/>
        <v>0</v>
      </c>
    </row>
    <row r="540" ht="24" hidden="1" customHeight="1" spans="1:9">
      <c r="A540" s="92">
        <v>2070399</v>
      </c>
      <c r="B540" s="93" t="s">
        <v>504</v>
      </c>
      <c r="C540" s="68"/>
      <c r="D540" s="68"/>
      <c r="E540" s="69" t="str">
        <f t="shared" si="25"/>
        <v/>
      </c>
      <c r="F540" s="70"/>
      <c r="G540" s="27" t="str">
        <f t="shared" si="26"/>
        <v/>
      </c>
      <c r="H540" s="32">
        <f t="shared" si="27"/>
        <v>0</v>
      </c>
      <c r="I540" s="78" t="s">
        <v>134</v>
      </c>
    </row>
    <row r="541" s="48" customFormat="1" ht="24" customHeight="1" spans="1:9">
      <c r="A541" s="94">
        <v>20704</v>
      </c>
      <c r="B541" s="94" t="s">
        <v>505</v>
      </c>
      <c r="C541" s="63">
        <f>SUM(C542:C551)</f>
        <v>0</v>
      </c>
      <c r="D541" s="63">
        <f>SUM(D542:D551)</f>
        <v>0</v>
      </c>
      <c r="E541" s="64" t="str">
        <f t="shared" si="25"/>
        <v/>
      </c>
      <c r="F541" s="63">
        <f>SUM(F542:F551)</f>
        <v>0</v>
      </c>
      <c r="G541" s="19" t="str">
        <f t="shared" si="26"/>
        <v/>
      </c>
      <c r="H541" s="20">
        <f t="shared" si="27"/>
        <v>0</v>
      </c>
      <c r="I541" s="83" t="s">
        <v>134</v>
      </c>
    </row>
    <row r="542" s="47" customFormat="1" ht="24" hidden="1" customHeight="1" spans="1:8">
      <c r="A542" s="92">
        <v>2070401</v>
      </c>
      <c r="B542" s="93" t="s">
        <v>137</v>
      </c>
      <c r="C542" s="71">
        <v>0</v>
      </c>
      <c r="D542" s="72"/>
      <c r="E542" s="84" t="str">
        <f t="shared" si="25"/>
        <v/>
      </c>
      <c r="F542" s="85">
        <v>0</v>
      </c>
      <c r="G542" s="75" t="str">
        <f t="shared" si="26"/>
        <v/>
      </c>
      <c r="H542" s="76">
        <f t="shared" si="27"/>
        <v>0</v>
      </c>
    </row>
    <row r="543" ht="24" hidden="1" customHeight="1" spans="1:8">
      <c r="A543" s="92">
        <v>2070402</v>
      </c>
      <c r="B543" s="93" t="s">
        <v>138</v>
      </c>
      <c r="C543" s="71">
        <v>0</v>
      </c>
      <c r="D543" s="72"/>
      <c r="E543" s="84" t="str">
        <f t="shared" si="25"/>
        <v/>
      </c>
      <c r="F543" s="85">
        <v>0</v>
      </c>
      <c r="G543" s="75" t="str">
        <f t="shared" si="26"/>
        <v/>
      </c>
      <c r="H543" s="76">
        <f t="shared" si="27"/>
        <v>0</v>
      </c>
    </row>
    <row r="544" s="47" customFormat="1" ht="24" hidden="1" customHeight="1" spans="1:8">
      <c r="A544" s="92">
        <v>2070403</v>
      </c>
      <c r="B544" s="93" t="s">
        <v>139</v>
      </c>
      <c r="C544" s="71">
        <v>0</v>
      </c>
      <c r="D544" s="72"/>
      <c r="E544" s="84" t="str">
        <f t="shared" si="25"/>
        <v/>
      </c>
      <c r="F544" s="85">
        <v>0</v>
      </c>
      <c r="G544" s="75" t="str">
        <f t="shared" si="26"/>
        <v/>
      </c>
      <c r="H544" s="76">
        <f t="shared" si="27"/>
        <v>0</v>
      </c>
    </row>
    <row r="545" ht="24" hidden="1" customHeight="1" spans="1:8">
      <c r="A545" s="92">
        <v>2070404</v>
      </c>
      <c r="B545" s="93" t="s">
        <v>506</v>
      </c>
      <c r="C545" s="71">
        <v>0</v>
      </c>
      <c r="D545" s="72"/>
      <c r="E545" s="84" t="str">
        <f t="shared" si="25"/>
        <v/>
      </c>
      <c r="F545" s="85">
        <v>0</v>
      </c>
      <c r="G545" s="75" t="str">
        <f t="shared" si="26"/>
        <v/>
      </c>
      <c r="H545" s="76">
        <f t="shared" si="27"/>
        <v>0</v>
      </c>
    </row>
    <row r="546" ht="24" hidden="1" customHeight="1" spans="1:9">
      <c r="A546" s="92">
        <v>2070405</v>
      </c>
      <c r="B546" s="93" t="s">
        <v>507</v>
      </c>
      <c r="C546" s="68"/>
      <c r="D546" s="68"/>
      <c r="E546" s="69" t="str">
        <f t="shared" si="25"/>
        <v/>
      </c>
      <c r="F546" s="70"/>
      <c r="G546" s="31">
        <v>0</v>
      </c>
      <c r="H546" s="32">
        <f t="shared" si="27"/>
        <v>0</v>
      </c>
      <c r="I546" s="78" t="s">
        <v>134</v>
      </c>
    </row>
    <row r="547" s="47" customFormat="1" ht="24" hidden="1" customHeight="1" spans="1:9">
      <c r="A547" s="92">
        <v>2070406</v>
      </c>
      <c r="B547" s="93" t="s">
        <v>508</v>
      </c>
      <c r="C547" s="68"/>
      <c r="D547" s="68"/>
      <c r="E547" s="31">
        <v>0</v>
      </c>
      <c r="F547" s="70"/>
      <c r="G547" s="27" t="str">
        <f t="shared" si="26"/>
        <v/>
      </c>
      <c r="H547" s="32">
        <f t="shared" si="27"/>
        <v>0</v>
      </c>
      <c r="I547" s="83" t="s">
        <v>134</v>
      </c>
    </row>
    <row r="548" s="47" customFormat="1" ht="24" hidden="1" customHeight="1" spans="1:8">
      <c r="A548" s="92">
        <v>2070407</v>
      </c>
      <c r="B548" s="93" t="s">
        <v>509</v>
      </c>
      <c r="C548" s="71">
        <v>0</v>
      </c>
      <c r="D548" s="72"/>
      <c r="E548" s="31" t="str">
        <f t="shared" si="25"/>
        <v/>
      </c>
      <c r="F548" s="74">
        <v>0</v>
      </c>
      <c r="G548" s="75" t="str">
        <f t="shared" si="26"/>
        <v/>
      </c>
      <c r="H548" s="76">
        <f t="shared" si="27"/>
        <v>0</v>
      </c>
    </row>
    <row r="549" s="47" customFormat="1" ht="24" hidden="1" customHeight="1" spans="1:8">
      <c r="A549" s="92">
        <v>2070408</v>
      </c>
      <c r="B549" s="93" t="s">
        <v>510</v>
      </c>
      <c r="C549" s="71">
        <v>0</v>
      </c>
      <c r="D549" s="72"/>
      <c r="E549" s="31" t="str">
        <f t="shared" si="25"/>
        <v/>
      </c>
      <c r="F549" s="74">
        <v>0</v>
      </c>
      <c r="G549" s="75" t="str">
        <f t="shared" si="26"/>
        <v/>
      </c>
      <c r="H549" s="76">
        <f t="shared" si="27"/>
        <v>0</v>
      </c>
    </row>
    <row r="550" s="47" customFormat="1" ht="24" hidden="1" customHeight="1" spans="1:8">
      <c r="A550" s="92">
        <v>2070409</v>
      </c>
      <c r="B550" s="93" t="s">
        <v>511</v>
      </c>
      <c r="C550" s="71">
        <v>0</v>
      </c>
      <c r="D550" s="72"/>
      <c r="E550" s="31" t="str">
        <f t="shared" si="25"/>
        <v/>
      </c>
      <c r="F550" s="74">
        <v>0</v>
      </c>
      <c r="G550" s="75" t="str">
        <f t="shared" si="26"/>
        <v/>
      </c>
      <c r="H550" s="76">
        <f t="shared" si="27"/>
        <v>0</v>
      </c>
    </row>
    <row r="551" ht="24" hidden="1" customHeight="1" spans="1:9">
      <c r="A551" s="92">
        <v>2070499</v>
      </c>
      <c r="B551" s="93" t="s">
        <v>512</v>
      </c>
      <c r="C551" s="68"/>
      <c r="D551" s="68"/>
      <c r="E551" s="31">
        <v>0</v>
      </c>
      <c r="F551" s="70"/>
      <c r="G551" s="27" t="str">
        <f t="shared" si="26"/>
        <v/>
      </c>
      <c r="H551" s="32">
        <f t="shared" si="27"/>
        <v>0</v>
      </c>
      <c r="I551" s="78" t="s">
        <v>134</v>
      </c>
    </row>
    <row r="552" s="48" customFormat="1" ht="24" customHeight="1" spans="1:9">
      <c r="A552" s="94">
        <v>20799</v>
      </c>
      <c r="B552" s="94" t="s">
        <v>513</v>
      </c>
      <c r="C552" s="63">
        <f>SUM(C553:C555)</f>
        <v>0</v>
      </c>
      <c r="D552" s="63">
        <f>SUM(D553:D555)</f>
        <v>22</v>
      </c>
      <c r="E552" s="64" t="str">
        <f t="shared" si="25"/>
        <v/>
      </c>
      <c r="F552" s="63">
        <f>SUM(F553:F555)</f>
        <v>1</v>
      </c>
      <c r="G552" s="19">
        <f t="shared" si="26"/>
        <v>2100</v>
      </c>
      <c r="H552" s="20">
        <f t="shared" si="27"/>
        <v>21</v>
      </c>
      <c r="I552" s="83" t="s">
        <v>134</v>
      </c>
    </row>
    <row r="553" s="47" customFormat="1" ht="24" hidden="1" customHeight="1" spans="1:8">
      <c r="A553" s="92">
        <v>2079902</v>
      </c>
      <c r="B553" s="93" t="s">
        <v>514</v>
      </c>
      <c r="C553" s="71">
        <v>0</v>
      </c>
      <c r="D553" s="72"/>
      <c r="E553" s="84" t="str">
        <f t="shared" si="25"/>
        <v/>
      </c>
      <c r="F553" s="85">
        <v>0</v>
      </c>
      <c r="G553" s="75" t="str">
        <f t="shared" si="26"/>
        <v/>
      </c>
      <c r="H553" s="76">
        <f t="shared" si="27"/>
        <v>0</v>
      </c>
    </row>
    <row r="554" s="47" customFormat="1" ht="24" hidden="1" customHeight="1" spans="1:9">
      <c r="A554" s="92">
        <v>2079903</v>
      </c>
      <c r="B554" s="93" t="s">
        <v>515</v>
      </c>
      <c r="C554" s="68"/>
      <c r="D554" s="68"/>
      <c r="E554" s="31">
        <v>0</v>
      </c>
      <c r="F554" s="86"/>
      <c r="G554" s="27" t="str">
        <f t="shared" si="26"/>
        <v/>
      </c>
      <c r="H554" s="32">
        <f t="shared" si="27"/>
        <v>0</v>
      </c>
      <c r="I554" s="83" t="s">
        <v>134</v>
      </c>
    </row>
    <row r="555" s="47" customFormat="1" ht="24" customHeight="1" spans="1:9">
      <c r="A555" s="92">
        <v>2079999</v>
      </c>
      <c r="B555" s="93" t="s">
        <v>516</v>
      </c>
      <c r="C555" s="68">
        <v>0</v>
      </c>
      <c r="D555" s="68">
        <v>22</v>
      </c>
      <c r="E555" s="69" t="str">
        <f t="shared" si="25"/>
        <v/>
      </c>
      <c r="F555" s="70">
        <v>1</v>
      </c>
      <c r="G555" s="27">
        <f t="shared" si="26"/>
        <v>2100</v>
      </c>
      <c r="H555" s="32">
        <f t="shared" si="27"/>
        <v>21</v>
      </c>
      <c r="I555" s="83" t="s">
        <v>134</v>
      </c>
    </row>
    <row r="556" s="48" customFormat="1" ht="24" customHeight="1" spans="1:9">
      <c r="A556" s="94">
        <v>208</v>
      </c>
      <c r="B556" s="94" t="s">
        <v>517</v>
      </c>
      <c r="C556" s="63">
        <f>C557+C571+C582+C593+C597+C607+C615+C621+C628+C637+C642+C647+C650+C653+C656+C659+C668</f>
        <v>3177</v>
      </c>
      <c r="D556" s="63">
        <f>D557+D571+D582+D593+D597+D607+D615+D621+D628+D637+D642+D647+D650+D653+D656+D659+D668</f>
        <v>4286</v>
      </c>
      <c r="E556" s="64">
        <f t="shared" si="25"/>
        <v>134.907145105445</v>
      </c>
      <c r="F556" s="63">
        <f>F557+F571+F582+F593+F597+F607+F615+F621+F628+F637+F642+F647+F650+F653+F656+F659+F668</f>
        <v>4101</v>
      </c>
      <c r="G556" s="19">
        <f t="shared" si="26"/>
        <v>4.51109485491344</v>
      </c>
      <c r="H556" s="20">
        <f t="shared" si="27"/>
        <v>185</v>
      </c>
      <c r="I556" s="83" t="s">
        <v>134</v>
      </c>
    </row>
    <row r="557" s="1" customFormat="1" ht="24" customHeight="1" spans="1:9">
      <c r="A557" s="94">
        <v>20801</v>
      </c>
      <c r="B557" s="94" t="s">
        <v>518</v>
      </c>
      <c r="C557" s="63">
        <f>SUM(C558:C570)</f>
        <v>36</v>
      </c>
      <c r="D557" s="63">
        <f>SUM(D558:D570)</f>
        <v>36</v>
      </c>
      <c r="E557" s="64">
        <f t="shared" si="25"/>
        <v>100</v>
      </c>
      <c r="F557" s="63">
        <f>SUM(F558:F570)</f>
        <v>36</v>
      </c>
      <c r="G557" s="19">
        <f t="shared" si="26"/>
        <v>0</v>
      </c>
      <c r="H557" s="20">
        <f t="shared" si="27"/>
        <v>0</v>
      </c>
      <c r="I557" s="78" t="s">
        <v>134</v>
      </c>
    </row>
    <row r="558" s="47" customFormat="1" ht="24" hidden="1" customHeight="1" spans="1:9">
      <c r="A558" s="92">
        <v>2080101</v>
      </c>
      <c r="B558" s="93" t="s">
        <v>137</v>
      </c>
      <c r="C558" s="68"/>
      <c r="D558" s="68"/>
      <c r="E558" s="69" t="str">
        <f t="shared" si="25"/>
        <v/>
      </c>
      <c r="F558" s="70"/>
      <c r="G558" s="27" t="str">
        <f t="shared" si="26"/>
        <v/>
      </c>
      <c r="H558" s="32">
        <f t="shared" si="27"/>
        <v>0</v>
      </c>
      <c r="I558" s="83" t="s">
        <v>134</v>
      </c>
    </row>
    <row r="559" ht="24" hidden="1" customHeight="1" spans="1:9">
      <c r="A559" s="92">
        <v>2080102</v>
      </c>
      <c r="B559" s="93" t="s">
        <v>138</v>
      </c>
      <c r="C559" s="68"/>
      <c r="D559" s="68"/>
      <c r="E559" s="69" t="str">
        <f t="shared" si="25"/>
        <v/>
      </c>
      <c r="F559" s="70"/>
      <c r="G559" s="27" t="str">
        <f t="shared" si="26"/>
        <v/>
      </c>
      <c r="H559" s="32">
        <f t="shared" si="27"/>
        <v>0</v>
      </c>
      <c r="I559" s="78" t="s">
        <v>134</v>
      </c>
    </row>
    <row r="560" ht="24" customHeight="1" spans="1:9">
      <c r="A560" s="92">
        <v>2080103</v>
      </c>
      <c r="B560" s="93" t="s">
        <v>139</v>
      </c>
      <c r="C560" s="68">
        <v>36</v>
      </c>
      <c r="D560" s="68">
        <v>3</v>
      </c>
      <c r="E560" s="69">
        <f t="shared" si="25"/>
        <v>8.33333333333333</v>
      </c>
      <c r="F560" s="70">
        <v>0</v>
      </c>
      <c r="G560" s="27">
        <v>0</v>
      </c>
      <c r="H560" s="32">
        <f t="shared" si="27"/>
        <v>3</v>
      </c>
      <c r="I560" s="78" t="s">
        <v>134</v>
      </c>
    </row>
    <row r="561" hidden="1" spans="1:9">
      <c r="A561" s="92">
        <v>2080104</v>
      </c>
      <c r="B561" s="93" t="s">
        <v>519</v>
      </c>
      <c r="C561" s="68"/>
      <c r="D561" s="68"/>
      <c r="E561" s="69" t="str">
        <f t="shared" si="25"/>
        <v/>
      </c>
      <c r="F561" s="70"/>
      <c r="G561" s="27" t="str">
        <f t="shared" si="26"/>
        <v/>
      </c>
      <c r="H561" s="32">
        <f t="shared" si="27"/>
        <v>0</v>
      </c>
      <c r="I561" s="78" t="s">
        <v>134</v>
      </c>
    </row>
    <row r="562" hidden="1" spans="1:9">
      <c r="A562" s="92">
        <v>2080105</v>
      </c>
      <c r="B562" s="93" t="s">
        <v>520</v>
      </c>
      <c r="C562" s="68"/>
      <c r="D562" s="68"/>
      <c r="E562" s="69" t="str">
        <f t="shared" si="25"/>
        <v/>
      </c>
      <c r="F562" s="70"/>
      <c r="G562" s="27" t="str">
        <f t="shared" si="26"/>
        <v/>
      </c>
      <c r="H562" s="32">
        <f t="shared" si="27"/>
        <v>0</v>
      </c>
      <c r="I562" s="78" t="s">
        <v>134</v>
      </c>
    </row>
    <row r="563" ht="24" customHeight="1" spans="1:9">
      <c r="A563" s="92">
        <v>2080106</v>
      </c>
      <c r="B563" s="93" t="s">
        <v>521</v>
      </c>
      <c r="C563" s="68">
        <v>0</v>
      </c>
      <c r="D563" s="68">
        <v>33</v>
      </c>
      <c r="E563" s="69" t="str">
        <f t="shared" si="25"/>
        <v/>
      </c>
      <c r="F563" s="70">
        <v>36</v>
      </c>
      <c r="G563" s="27">
        <f t="shared" si="26"/>
        <v>-8.33333333333333</v>
      </c>
      <c r="H563" s="32">
        <f t="shared" si="27"/>
        <v>-3</v>
      </c>
      <c r="I563" s="78" t="s">
        <v>134</v>
      </c>
    </row>
    <row r="564" ht="24" hidden="1" customHeight="1" spans="1:9">
      <c r="A564" s="92">
        <v>2080107</v>
      </c>
      <c r="B564" s="93" t="s">
        <v>522</v>
      </c>
      <c r="C564" s="68"/>
      <c r="D564" s="68"/>
      <c r="E564" s="69" t="str">
        <f t="shared" si="25"/>
        <v/>
      </c>
      <c r="F564" s="70"/>
      <c r="G564" s="31">
        <v>0</v>
      </c>
      <c r="H564" s="32">
        <f t="shared" si="27"/>
        <v>0</v>
      </c>
      <c r="I564" s="78" t="s">
        <v>134</v>
      </c>
    </row>
    <row r="565" s="47" customFormat="1" ht="24" hidden="1" customHeight="1" spans="1:8">
      <c r="A565" s="92">
        <v>2080108</v>
      </c>
      <c r="B565" s="93" t="s">
        <v>180</v>
      </c>
      <c r="C565" s="71">
        <v>0</v>
      </c>
      <c r="D565" s="72"/>
      <c r="E565" s="73" t="str">
        <f t="shared" si="25"/>
        <v/>
      </c>
      <c r="F565" s="74">
        <v>0</v>
      </c>
      <c r="G565" s="75" t="str">
        <f t="shared" si="26"/>
        <v/>
      </c>
      <c r="H565" s="76">
        <f t="shared" si="27"/>
        <v>0</v>
      </c>
    </row>
    <row r="566" s="47" customFormat="1" ht="24" hidden="1" customHeight="1" spans="1:9">
      <c r="A566" s="92">
        <v>2080109</v>
      </c>
      <c r="B566" s="93" t="s">
        <v>523</v>
      </c>
      <c r="C566" s="68"/>
      <c r="D566" s="68"/>
      <c r="E566" s="69" t="str">
        <f t="shared" si="25"/>
        <v/>
      </c>
      <c r="F566" s="70"/>
      <c r="G566" s="27" t="str">
        <f t="shared" si="26"/>
        <v/>
      </c>
      <c r="H566" s="32">
        <f t="shared" si="27"/>
        <v>0</v>
      </c>
      <c r="I566" s="83" t="s">
        <v>134</v>
      </c>
    </row>
    <row r="567" s="47" customFormat="1" ht="24" hidden="1" customHeight="1" spans="1:9">
      <c r="A567" s="92">
        <v>2080110</v>
      </c>
      <c r="B567" s="93" t="s">
        <v>524</v>
      </c>
      <c r="C567" s="68"/>
      <c r="D567" s="68"/>
      <c r="E567" s="69" t="str">
        <f t="shared" si="25"/>
        <v/>
      </c>
      <c r="F567" s="70"/>
      <c r="G567" s="27" t="str">
        <f t="shared" si="26"/>
        <v/>
      </c>
      <c r="H567" s="32">
        <f t="shared" si="27"/>
        <v>0</v>
      </c>
      <c r="I567" s="83" t="s">
        <v>134</v>
      </c>
    </row>
    <row r="568" s="47" customFormat="1" ht="0.75" hidden="1" customHeight="1" spans="1:8">
      <c r="A568" s="92">
        <v>2080111</v>
      </c>
      <c r="B568" s="93" t="s">
        <v>525</v>
      </c>
      <c r="C568" s="71">
        <v>0</v>
      </c>
      <c r="D568" s="72"/>
      <c r="E568" s="73" t="str">
        <f t="shared" si="25"/>
        <v/>
      </c>
      <c r="F568" s="74">
        <v>0</v>
      </c>
      <c r="G568" s="75" t="str">
        <f t="shared" si="26"/>
        <v/>
      </c>
      <c r="H568" s="76">
        <f t="shared" si="27"/>
        <v>0</v>
      </c>
    </row>
    <row r="569" s="47" customFormat="1" ht="24" hidden="1" customHeight="1" spans="1:9">
      <c r="A569" s="92">
        <v>2080112</v>
      </c>
      <c r="B569" s="93" t="s">
        <v>526</v>
      </c>
      <c r="C569" s="68"/>
      <c r="D569" s="68"/>
      <c r="E569" s="69" t="str">
        <f t="shared" si="25"/>
        <v/>
      </c>
      <c r="F569" s="70"/>
      <c r="G569" s="27" t="str">
        <f t="shared" si="26"/>
        <v/>
      </c>
      <c r="H569" s="32">
        <f t="shared" si="27"/>
        <v>0</v>
      </c>
      <c r="I569" s="83" t="s">
        <v>134</v>
      </c>
    </row>
    <row r="570" s="47" customFormat="1" ht="29.25" hidden="1" customHeight="1" spans="1:9">
      <c r="A570" s="92">
        <v>2080199</v>
      </c>
      <c r="B570" s="93" t="s">
        <v>527</v>
      </c>
      <c r="C570" s="68"/>
      <c r="D570" s="68"/>
      <c r="E570" s="69" t="str">
        <f t="shared" si="25"/>
        <v/>
      </c>
      <c r="F570" s="70"/>
      <c r="G570" s="27" t="str">
        <f t="shared" si="26"/>
        <v/>
      </c>
      <c r="H570" s="32">
        <f t="shared" si="27"/>
        <v>0</v>
      </c>
      <c r="I570" s="83" t="s">
        <v>134</v>
      </c>
    </row>
    <row r="571" s="48" customFormat="1" ht="24" customHeight="1" spans="1:9">
      <c r="A571" s="94">
        <v>20802</v>
      </c>
      <c r="B571" s="94" t="s">
        <v>528</v>
      </c>
      <c r="C571" s="63">
        <f>SUM(C572:C581)</f>
        <v>0</v>
      </c>
      <c r="D571" s="63">
        <f>SUM(D572:D581)</f>
        <v>0</v>
      </c>
      <c r="E571" s="64" t="str">
        <f t="shared" si="25"/>
        <v/>
      </c>
      <c r="F571" s="63">
        <f>SUM(F572:F581)</f>
        <v>6</v>
      </c>
      <c r="G571" s="19">
        <f t="shared" si="26"/>
        <v>-100</v>
      </c>
      <c r="H571" s="20">
        <f t="shared" si="27"/>
        <v>-6</v>
      </c>
      <c r="I571" s="83" t="s">
        <v>134</v>
      </c>
    </row>
    <row r="572" s="47" customFormat="1" ht="24" hidden="1" customHeight="1" spans="1:9">
      <c r="A572" s="92">
        <v>2080201</v>
      </c>
      <c r="B572" s="93" t="s">
        <v>137</v>
      </c>
      <c r="C572" s="68"/>
      <c r="D572" s="68"/>
      <c r="E572" s="69" t="str">
        <f t="shared" si="25"/>
        <v/>
      </c>
      <c r="F572" s="70"/>
      <c r="G572" s="27" t="str">
        <f t="shared" si="26"/>
        <v/>
      </c>
      <c r="H572" s="32">
        <f t="shared" si="27"/>
        <v>0</v>
      </c>
      <c r="I572" s="83" t="s">
        <v>134</v>
      </c>
    </row>
    <row r="573" s="47" customFormat="1" ht="24" hidden="1" customHeight="1" spans="1:9">
      <c r="A573" s="92">
        <v>2080202</v>
      </c>
      <c r="B573" s="93" t="s">
        <v>138</v>
      </c>
      <c r="C573" s="68"/>
      <c r="D573" s="68"/>
      <c r="E573" s="69" t="str">
        <f t="shared" si="25"/>
        <v/>
      </c>
      <c r="F573" s="70"/>
      <c r="G573" s="27" t="str">
        <f t="shared" si="26"/>
        <v/>
      </c>
      <c r="H573" s="32">
        <f t="shared" si="27"/>
        <v>0</v>
      </c>
      <c r="I573" s="83" t="s">
        <v>134</v>
      </c>
    </row>
    <row r="574" s="47" customFormat="1" ht="24" hidden="1" customHeight="1" spans="1:9">
      <c r="A574" s="92">
        <v>2080203</v>
      </c>
      <c r="B574" s="93" t="s">
        <v>139</v>
      </c>
      <c r="C574" s="68"/>
      <c r="D574" s="68"/>
      <c r="E574" s="69" t="str">
        <f t="shared" si="25"/>
        <v/>
      </c>
      <c r="F574" s="70"/>
      <c r="G574" s="27" t="str">
        <f t="shared" si="26"/>
        <v/>
      </c>
      <c r="H574" s="32">
        <f t="shared" si="27"/>
        <v>0</v>
      </c>
      <c r="I574" s="83" t="s">
        <v>134</v>
      </c>
    </row>
    <row r="575" s="47" customFormat="1" ht="24" hidden="1" customHeight="1" spans="1:9">
      <c r="A575" s="92">
        <v>2080204</v>
      </c>
      <c r="B575" s="93" t="s">
        <v>529</v>
      </c>
      <c r="C575" s="68"/>
      <c r="D575" s="68"/>
      <c r="E575" s="69" t="str">
        <f t="shared" si="25"/>
        <v/>
      </c>
      <c r="F575" s="70"/>
      <c r="G575" s="27" t="str">
        <f t="shared" si="26"/>
        <v/>
      </c>
      <c r="H575" s="32">
        <f t="shared" si="27"/>
        <v>0</v>
      </c>
      <c r="I575" s="83" t="s">
        <v>134</v>
      </c>
    </row>
    <row r="576" s="47" customFormat="1" ht="24" hidden="1" customHeight="1" spans="1:9">
      <c r="A576" s="92">
        <v>2080205</v>
      </c>
      <c r="B576" s="93" t="s">
        <v>530</v>
      </c>
      <c r="C576" s="68"/>
      <c r="D576" s="68"/>
      <c r="E576" s="69" t="str">
        <f t="shared" si="25"/>
        <v/>
      </c>
      <c r="F576" s="70"/>
      <c r="G576" s="27" t="str">
        <f t="shared" si="26"/>
        <v/>
      </c>
      <c r="H576" s="32">
        <f t="shared" si="27"/>
        <v>0</v>
      </c>
      <c r="I576" s="83" t="s">
        <v>134</v>
      </c>
    </row>
    <row r="577" ht="24" hidden="1" customHeight="1" spans="1:9">
      <c r="A577" s="92">
        <v>2080206</v>
      </c>
      <c r="B577" s="93" t="s">
        <v>531</v>
      </c>
      <c r="C577" s="68"/>
      <c r="D577" s="68"/>
      <c r="E577" s="69" t="str">
        <f t="shared" si="25"/>
        <v/>
      </c>
      <c r="F577" s="70"/>
      <c r="G577" s="31" t="str">
        <f t="shared" si="26"/>
        <v/>
      </c>
      <c r="H577" s="32">
        <f t="shared" si="27"/>
        <v>0</v>
      </c>
      <c r="I577" s="78" t="s">
        <v>134</v>
      </c>
    </row>
    <row r="578" s="47" customFormat="1" ht="24" hidden="1" customHeight="1" spans="1:9">
      <c r="A578" s="92">
        <v>2080207</v>
      </c>
      <c r="B578" s="93" t="s">
        <v>532</v>
      </c>
      <c r="C578" s="68"/>
      <c r="D578" s="68"/>
      <c r="E578" s="69" t="str">
        <f t="shared" si="25"/>
        <v/>
      </c>
      <c r="F578" s="70"/>
      <c r="G578" s="27" t="str">
        <f t="shared" si="26"/>
        <v/>
      </c>
      <c r="H578" s="32">
        <f t="shared" si="27"/>
        <v>0</v>
      </c>
      <c r="I578" s="83" t="s">
        <v>134</v>
      </c>
    </row>
    <row r="579" s="47" customFormat="1" ht="23.25" customHeight="1" spans="1:9">
      <c r="A579" s="92">
        <v>2080208</v>
      </c>
      <c r="B579" s="93" t="s">
        <v>533</v>
      </c>
      <c r="C579" s="68">
        <v>0</v>
      </c>
      <c r="D579" s="68">
        <v>0</v>
      </c>
      <c r="E579" s="69" t="str">
        <f t="shared" si="25"/>
        <v/>
      </c>
      <c r="F579" s="70">
        <v>6</v>
      </c>
      <c r="G579" s="27">
        <f t="shared" si="26"/>
        <v>-100</v>
      </c>
      <c r="H579" s="32">
        <f t="shared" si="27"/>
        <v>-6</v>
      </c>
      <c r="I579" s="83" t="s">
        <v>134</v>
      </c>
    </row>
    <row r="580" s="47" customFormat="1" ht="17.25" hidden="1" customHeight="1" spans="1:8">
      <c r="A580" s="92">
        <v>2080209</v>
      </c>
      <c r="B580" s="93" t="s">
        <v>534</v>
      </c>
      <c r="C580" s="71">
        <v>0</v>
      </c>
      <c r="D580" s="72"/>
      <c r="E580" s="73" t="str">
        <f t="shared" si="25"/>
        <v/>
      </c>
      <c r="F580" s="74">
        <v>0</v>
      </c>
      <c r="G580" s="75" t="str">
        <f t="shared" si="26"/>
        <v/>
      </c>
      <c r="H580" s="76">
        <f t="shared" si="27"/>
        <v>0</v>
      </c>
    </row>
    <row r="581" s="47" customFormat="1" ht="24" hidden="1" customHeight="1" spans="1:9">
      <c r="A581" s="92">
        <v>2080299</v>
      </c>
      <c r="B581" s="93" t="s">
        <v>535</v>
      </c>
      <c r="C581" s="68"/>
      <c r="D581" s="68"/>
      <c r="E581" s="69" t="str">
        <f t="shared" si="25"/>
        <v/>
      </c>
      <c r="F581" s="70"/>
      <c r="G581" s="27" t="str">
        <f t="shared" si="26"/>
        <v/>
      </c>
      <c r="H581" s="32">
        <f t="shared" si="27"/>
        <v>0</v>
      </c>
      <c r="I581" s="83" t="s">
        <v>134</v>
      </c>
    </row>
    <row r="582" s="48" customFormat="1" ht="24" customHeight="1" spans="1:9">
      <c r="A582" s="94">
        <v>20805</v>
      </c>
      <c r="B582" s="94" t="s">
        <v>536</v>
      </c>
      <c r="C582" s="63">
        <f>C583+C584+C587+C589+C590+C591+C592</f>
        <v>957</v>
      </c>
      <c r="D582" s="63">
        <f>D583+D584+D587+D589+D590+D591+D592</f>
        <v>1257</v>
      </c>
      <c r="E582" s="64">
        <f t="shared" ref="E582:E645" si="28">IFERROR(D582/C582*100,"")</f>
        <v>131.347962382445</v>
      </c>
      <c r="F582" s="63">
        <f>F583+F584+F587+F589+F590+F591+F592</f>
        <v>1358</v>
      </c>
      <c r="G582" s="19">
        <f t="shared" ref="G582:G645" si="29">IFERROR(H582/F582*100,"")</f>
        <v>-7.43740795287187</v>
      </c>
      <c r="H582" s="20">
        <f t="shared" ref="H582:H645" si="30">D582-F582</f>
        <v>-101</v>
      </c>
      <c r="I582" s="83" t="s">
        <v>134</v>
      </c>
    </row>
    <row r="583" s="47" customFormat="1" ht="24" customHeight="1" spans="1:9">
      <c r="A583" s="92">
        <v>2080501</v>
      </c>
      <c r="B583" s="93" t="s">
        <v>537</v>
      </c>
      <c r="C583" s="68">
        <v>72</v>
      </c>
      <c r="D583" s="68">
        <v>119</v>
      </c>
      <c r="E583" s="69">
        <f t="shared" si="28"/>
        <v>165.277777777778</v>
      </c>
      <c r="F583" s="70">
        <v>180</v>
      </c>
      <c r="G583" s="27">
        <f t="shared" si="29"/>
        <v>-33.8888888888889</v>
      </c>
      <c r="H583" s="32">
        <f t="shared" si="30"/>
        <v>-61</v>
      </c>
      <c r="I583" s="83" t="s">
        <v>134</v>
      </c>
    </row>
    <row r="584" s="1" customFormat="1" ht="24" customHeight="1" spans="1:9">
      <c r="A584" s="94">
        <v>2080502</v>
      </c>
      <c r="B584" s="95" t="s">
        <v>538</v>
      </c>
      <c r="C584" s="63">
        <f>C585+C586</f>
        <v>370</v>
      </c>
      <c r="D584" s="63">
        <f>D585+D586</f>
        <v>648</v>
      </c>
      <c r="E584" s="64">
        <f t="shared" si="28"/>
        <v>175.135135135135</v>
      </c>
      <c r="F584" s="86">
        <f>F585+F586</f>
        <v>861</v>
      </c>
      <c r="G584" s="27">
        <f t="shared" si="29"/>
        <v>-24.7386759581882</v>
      </c>
      <c r="H584" s="32">
        <f t="shared" si="30"/>
        <v>-213</v>
      </c>
      <c r="I584" s="78" t="s">
        <v>134</v>
      </c>
    </row>
    <row r="585" s="47" customFormat="1" ht="24.75" customHeight="1" spans="1:9">
      <c r="A585" s="92">
        <v>208050201</v>
      </c>
      <c r="B585" s="93" t="s">
        <v>539</v>
      </c>
      <c r="C585" s="68">
        <v>339</v>
      </c>
      <c r="D585" s="68">
        <v>569</v>
      </c>
      <c r="E585" s="69">
        <f t="shared" si="28"/>
        <v>167.846607669617</v>
      </c>
      <c r="F585" s="70">
        <v>693</v>
      </c>
      <c r="G585" s="27">
        <f t="shared" si="29"/>
        <v>-17.8932178932179</v>
      </c>
      <c r="H585" s="32">
        <f t="shared" si="30"/>
        <v>-124</v>
      </c>
      <c r="I585" s="83" t="s">
        <v>134</v>
      </c>
    </row>
    <row r="586" s="47" customFormat="1" ht="24" customHeight="1" spans="1:9">
      <c r="A586" s="92">
        <v>208050299</v>
      </c>
      <c r="B586" s="93" t="s">
        <v>540</v>
      </c>
      <c r="C586" s="68">
        <v>31</v>
      </c>
      <c r="D586" s="68">
        <v>79</v>
      </c>
      <c r="E586" s="69">
        <f t="shared" si="28"/>
        <v>254.838709677419</v>
      </c>
      <c r="F586" s="70">
        <v>168</v>
      </c>
      <c r="G586" s="27">
        <f t="shared" si="29"/>
        <v>-52.9761904761905</v>
      </c>
      <c r="H586" s="32">
        <f t="shared" si="30"/>
        <v>-89</v>
      </c>
      <c r="I586" s="83" t="s">
        <v>134</v>
      </c>
    </row>
    <row r="587" s="47" customFormat="1" ht="24" hidden="1" customHeight="1" spans="1:9">
      <c r="A587" s="92">
        <v>2080503</v>
      </c>
      <c r="B587" s="93" t="s">
        <v>541</v>
      </c>
      <c r="C587" s="68"/>
      <c r="D587" s="68"/>
      <c r="E587" s="69" t="str">
        <f t="shared" si="28"/>
        <v/>
      </c>
      <c r="F587" s="70"/>
      <c r="G587" s="27" t="str">
        <f t="shared" si="29"/>
        <v/>
      </c>
      <c r="H587" s="32">
        <f t="shared" si="30"/>
        <v>0</v>
      </c>
      <c r="I587" s="83" t="s">
        <v>134</v>
      </c>
    </row>
    <row r="588" ht="24" hidden="1" customHeight="1" spans="1:8">
      <c r="A588" s="92">
        <v>2080504</v>
      </c>
      <c r="B588" s="93" t="s">
        <v>542</v>
      </c>
      <c r="C588" s="71">
        <v>0</v>
      </c>
      <c r="D588" s="72"/>
      <c r="E588" s="73" t="str">
        <f t="shared" si="28"/>
        <v/>
      </c>
      <c r="F588" s="74">
        <v>0</v>
      </c>
      <c r="G588" s="75" t="str">
        <f t="shared" si="29"/>
        <v/>
      </c>
      <c r="H588" s="76">
        <f t="shared" si="30"/>
        <v>0</v>
      </c>
    </row>
    <row r="589" ht="24" customHeight="1" spans="1:9">
      <c r="A589" s="92">
        <v>2080505</v>
      </c>
      <c r="B589" s="93" t="s">
        <v>543</v>
      </c>
      <c r="C589" s="68">
        <v>350</v>
      </c>
      <c r="D589" s="68">
        <v>461</v>
      </c>
      <c r="E589" s="69">
        <f t="shared" si="28"/>
        <v>131.714285714286</v>
      </c>
      <c r="F589" s="70">
        <v>317</v>
      </c>
      <c r="G589" s="27">
        <f t="shared" si="29"/>
        <v>45.4258675078864</v>
      </c>
      <c r="H589" s="32">
        <f t="shared" si="30"/>
        <v>144</v>
      </c>
      <c r="I589" s="78" t="s">
        <v>134</v>
      </c>
    </row>
    <row r="590" s="47" customFormat="1" ht="24" customHeight="1" spans="1:9">
      <c r="A590" s="92">
        <v>2080506</v>
      </c>
      <c r="B590" s="93" t="s">
        <v>544</v>
      </c>
      <c r="C590" s="68">
        <v>165</v>
      </c>
      <c r="D590" s="68">
        <v>29</v>
      </c>
      <c r="E590" s="69">
        <f t="shared" si="28"/>
        <v>17.5757575757576</v>
      </c>
      <c r="F590" s="70">
        <v>0</v>
      </c>
      <c r="G590" s="27">
        <v>0</v>
      </c>
      <c r="H590" s="32">
        <f t="shared" si="30"/>
        <v>29</v>
      </c>
      <c r="I590" s="83" t="s">
        <v>134</v>
      </c>
    </row>
    <row r="591" s="47" customFormat="1" ht="27" hidden="1" spans="1:9">
      <c r="A591" s="92">
        <v>2080507</v>
      </c>
      <c r="B591" s="93" t="s">
        <v>545</v>
      </c>
      <c r="C591" s="68"/>
      <c r="D591" s="68"/>
      <c r="E591" s="69" t="str">
        <f t="shared" si="28"/>
        <v/>
      </c>
      <c r="F591" s="70"/>
      <c r="G591" s="27">
        <v>0</v>
      </c>
      <c r="H591" s="32">
        <f t="shared" si="30"/>
        <v>0</v>
      </c>
      <c r="I591" s="83" t="s">
        <v>134</v>
      </c>
    </row>
    <row r="592" s="47" customFormat="1" ht="24" hidden="1" customHeight="1" spans="1:9">
      <c r="A592" s="92">
        <v>2080599</v>
      </c>
      <c r="B592" s="93" t="s">
        <v>546</v>
      </c>
      <c r="C592" s="68"/>
      <c r="D592" s="68"/>
      <c r="E592" s="69" t="str">
        <f t="shared" si="28"/>
        <v/>
      </c>
      <c r="F592" s="70"/>
      <c r="G592" s="27" t="str">
        <f t="shared" si="29"/>
        <v/>
      </c>
      <c r="H592" s="32">
        <f t="shared" si="30"/>
        <v>0</v>
      </c>
      <c r="I592" s="83" t="s">
        <v>134</v>
      </c>
    </row>
    <row r="593" s="1" customFormat="1" ht="22" customHeight="1" spans="1:9">
      <c r="A593" s="94">
        <v>20806</v>
      </c>
      <c r="B593" s="94" t="s">
        <v>547</v>
      </c>
      <c r="C593" s="63">
        <f>SUM(C594:C596)</f>
        <v>0</v>
      </c>
      <c r="D593" s="63">
        <f>SUM(D594:D596)</f>
        <v>0</v>
      </c>
      <c r="E593" s="64" t="str">
        <f t="shared" si="28"/>
        <v/>
      </c>
      <c r="F593" s="86">
        <v>0</v>
      </c>
      <c r="G593" s="31">
        <v>0</v>
      </c>
      <c r="H593" s="20">
        <f t="shared" si="30"/>
        <v>0</v>
      </c>
      <c r="I593" s="78" t="s">
        <v>134</v>
      </c>
    </row>
    <row r="594" hidden="1" spans="1:8">
      <c r="A594" s="92">
        <v>2080601</v>
      </c>
      <c r="B594" s="93" t="s">
        <v>548</v>
      </c>
      <c r="C594" s="71"/>
      <c r="D594" s="72"/>
      <c r="E594" s="84" t="str">
        <f t="shared" si="28"/>
        <v/>
      </c>
      <c r="F594" s="85">
        <v>0</v>
      </c>
      <c r="G594" s="31" t="str">
        <f t="shared" si="29"/>
        <v/>
      </c>
      <c r="H594" s="76">
        <f t="shared" si="30"/>
        <v>0</v>
      </c>
    </row>
    <row r="595" s="47" customFormat="1" hidden="1" spans="1:8">
      <c r="A595" s="92">
        <v>2080602</v>
      </c>
      <c r="B595" s="93" t="s">
        <v>549</v>
      </c>
      <c r="C595" s="71"/>
      <c r="D595" s="72"/>
      <c r="E595" s="84" t="str">
        <f t="shared" si="28"/>
        <v/>
      </c>
      <c r="F595" s="85">
        <v>0</v>
      </c>
      <c r="G595" s="31" t="str">
        <f t="shared" si="29"/>
        <v/>
      </c>
      <c r="H595" s="76">
        <f t="shared" si="30"/>
        <v>0</v>
      </c>
    </row>
    <row r="596" s="47" customFormat="1" ht="24" hidden="1" customHeight="1" spans="1:9">
      <c r="A596" s="92">
        <v>2080699</v>
      </c>
      <c r="B596" s="93" t="s">
        <v>550</v>
      </c>
      <c r="C596" s="68"/>
      <c r="D596" s="68"/>
      <c r="E596" s="69" t="str">
        <f t="shared" si="28"/>
        <v/>
      </c>
      <c r="F596" s="70"/>
      <c r="G596" s="31">
        <v>0</v>
      </c>
      <c r="H596" s="32">
        <f t="shared" si="30"/>
        <v>0</v>
      </c>
      <c r="I596" s="83" t="s">
        <v>134</v>
      </c>
    </row>
    <row r="597" s="48" customFormat="1" ht="24" customHeight="1" spans="1:9">
      <c r="A597" s="94">
        <v>20807</v>
      </c>
      <c r="B597" s="94" t="s">
        <v>551</v>
      </c>
      <c r="C597" s="63">
        <f>SUM(C599:C606)</f>
        <v>1</v>
      </c>
      <c r="D597" s="63">
        <f>SUM(D599:D606)</f>
        <v>1</v>
      </c>
      <c r="E597" s="64">
        <f t="shared" si="28"/>
        <v>100</v>
      </c>
      <c r="F597" s="63">
        <f>SUM(F599:F606)</f>
        <v>1</v>
      </c>
      <c r="G597" s="19">
        <f t="shared" si="29"/>
        <v>0</v>
      </c>
      <c r="H597" s="20">
        <f t="shared" si="30"/>
        <v>0</v>
      </c>
      <c r="I597" s="83" t="s">
        <v>134</v>
      </c>
    </row>
    <row r="598" s="47" customFormat="1" ht="24" hidden="1" customHeight="1" spans="1:8">
      <c r="A598" s="92">
        <v>2080701</v>
      </c>
      <c r="B598" s="93" t="s">
        <v>552</v>
      </c>
      <c r="C598" s="71">
        <v>0</v>
      </c>
      <c r="D598" s="72"/>
      <c r="E598" s="84" t="str">
        <f t="shared" si="28"/>
        <v/>
      </c>
      <c r="F598" s="85">
        <v>0</v>
      </c>
      <c r="G598" s="75" t="str">
        <f t="shared" si="29"/>
        <v/>
      </c>
      <c r="H598" s="76">
        <f t="shared" si="30"/>
        <v>0</v>
      </c>
    </row>
    <row r="599" s="47" customFormat="1" ht="24" hidden="1" customHeight="1" spans="1:9">
      <c r="A599" s="92">
        <v>2080702</v>
      </c>
      <c r="B599" s="93" t="s">
        <v>553</v>
      </c>
      <c r="C599" s="68"/>
      <c r="D599" s="68"/>
      <c r="E599" s="69" t="str">
        <f t="shared" si="28"/>
        <v/>
      </c>
      <c r="F599" s="70"/>
      <c r="G599" s="27" t="str">
        <f t="shared" si="29"/>
        <v/>
      </c>
      <c r="H599" s="32">
        <f t="shared" si="30"/>
        <v>0</v>
      </c>
      <c r="I599" s="83" t="s">
        <v>134</v>
      </c>
    </row>
    <row r="600" s="47" customFormat="1" ht="24" hidden="1" customHeight="1" spans="1:9">
      <c r="A600" s="92">
        <v>2080704</v>
      </c>
      <c r="B600" s="93" t="s">
        <v>554</v>
      </c>
      <c r="C600" s="68"/>
      <c r="D600" s="68"/>
      <c r="E600" s="69" t="str">
        <f t="shared" si="28"/>
        <v/>
      </c>
      <c r="F600" s="70"/>
      <c r="G600" s="27" t="str">
        <f t="shared" si="29"/>
        <v/>
      </c>
      <c r="H600" s="32">
        <f t="shared" si="30"/>
        <v>0</v>
      </c>
      <c r="I600" s="83" t="s">
        <v>134</v>
      </c>
    </row>
    <row r="601" s="47" customFormat="1" ht="24" hidden="1" customHeight="1" spans="1:8">
      <c r="A601" s="92">
        <v>2080705</v>
      </c>
      <c r="B601" s="93" t="s">
        <v>555</v>
      </c>
      <c r="C601" s="71">
        <v>0</v>
      </c>
      <c r="D601" s="72"/>
      <c r="E601" s="73" t="str">
        <f t="shared" si="28"/>
        <v/>
      </c>
      <c r="F601" s="74">
        <v>0</v>
      </c>
      <c r="G601" s="75" t="str">
        <f t="shared" si="29"/>
        <v/>
      </c>
      <c r="H601" s="76">
        <f t="shared" si="30"/>
        <v>0</v>
      </c>
    </row>
    <row r="602" ht="24" hidden="1" customHeight="1" spans="1:8">
      <c r="A602" s="92">
        <v>2080709</v>
      </c>
      <c r="B602" s="93" t="s">
        <v>556</v>
      </c>
      <c r="C602" s="71">
        <v>0</v>
      </c>
      <c r="D602" s="72"/>
      <c r="E602" s="73" t="str">
        <f t="shared" si="28"/>
        <v/>
      </c>
      <c r="F602" s="74">
        <v>0</v>
      </c>
      <c r="G602" s="75" t="str">
        <f t="shared" si="29"/>
        <v/>
      </c>
      <c r="H602" s="76">
        <f t="shared" si="30"/>
        <v>0</v>
      </c>
    </row>
    <row r="603" s="47" customFormat="1" ht="24" hidden="1" customHeight="1" spans="1:9">
      <c r="A603" s="92">
        <v>2080711</v>
      </c>
      <c r="B603" s="93" t="s">
        <v>557</v>
      </c>
      <c r="C603" s="68"/>
      <c r="D603" s="68"/>
      <c r="E603" s="69" t="str">
        <f t="shared" si="28"/>
        <v/>
      </c>
      <c r="F603" s="70"/>
      <c r="G603" s="31">
        <v>0</v>
      </c>
      <c r="H603" s="32">
        <f t="shared" si="30"/>
        <v>0</v>
      </c>
      <c r="I603" s="83" t="s">
        <v>134</v>
      </c>
    </row>
    <row r="604" s="47" customFormat="1" ht="24" customHeight="1" spans="1:9">
      <c r="A604" s="92">
        <v>2080712</v>
      </c>
      <c r="B604" s="93" t="s">
        <v>558</v>
      </c>
      <c r="C604" s="68">
        <v>1</v>
      </c>
      <c r="D604" s="68">
        <v>1</v>
      </c>
      <c r="E604" s="69">
        <f t="shared" si="28"/>
        <v>100</v>
      </c>
      <c r="F604" s="70">
        <v>1</v>
      </c>
      <c r="G604" s="27">
        <f t="shared" si="29"/>
        <v>0</v>
      </c>
      <c r="H604" s="32">
        <f t="shared" si="30"/>
        <v>0</v>
      </c>
      <c r="I604" s="83" t="s">
        <v>134</v>
      </c>
    </row>
    <row r="605" s="47" customFormat="1" ht="24" hidden="1" customHeight="1" spans="1:8">
      <c r="A605" s="92">
        <v>2080713</v>
      </c>
      <c r="B605" s="93" t="s">
        <v>559</v>
      </c>
      <c r="C605" s="71">
        <v>0</v>
      </c>
      <c r="D605" s="72"/>
      <c r="E605" s="73" t="str">
        <f t="shared" si="28"/>
        <v/>
      </c>
      <c r="F605" s="74">
        <v>0</v>
      </c>
      <c r="G605" s="75" t="str">
        <f t="shared" si="29"/>
        <v/>
      </c>
      <c r="H605" s="76">
        <f t="shared" si="30"/>
        <v>0</v>
      </c>
    </row>
    <row r="606" ht="24" hidden="1" customHeight="1" spans="1:9">
      <c r="A606" s="92">
        <v>2080799</v>
      </c>
      <c r="B606" s="93" t="s">
        <v>560</v>
      </c>
      <c r="C606" s="68"/>
      <c r="D606" s="68"/>
      <c r="E606" s="69" t="str">
        <f t="shared" si="28"/>
        <v/>
      </c>
      <c r="F606" s="70"/>
      <c r="G606" s="27" t="str">
        <f t="shared" si="29"/>
        <v/>
      </c>
      <c r="H606" s="32">
        <f t="shared" si="30"/>
        <v>0</v>
      </c>
      <c r="I606" s="78" t="s">
        <v>134</v>
      </c>
    </row>
    <row r="607" s="1" customFormat="1" ht="24" customHeight="1" spans="1:9">
      <c r="A607" s="94">
        <v>20808</v>
      </c>
      <c r="B607" s="94" t="s">
        <v>561</v>
      </c>
      <c r="C607" s="63">
        <f>SUM(C608:C614)</f>
        <v>181</v>
      </c>
      <c r="D607" s="63">
        <f>SUM(D608:D614)</f>
        <v>238</v>
      </c>
      <c r="E607" s="64">
        <f t="shared" si="28"/>
        <v>131.491712707182</v>
      </c>
      <c r="F607" s="63">
        <f>SUM(F608:F614)</f>
        <v>205</v>
      </c>
      <c r="G607" s="19">
        <f t="shared" si="29"/>
        <v>16.0975609756098</v>
      </c>
      <c r="H607" s="20">
        <f t="shared" si="30"/>
        <v>33</v>
      </c>
      <c r="I607" s="78" t="s">
        <v>134</v>
      </c>
    </row>
    <row r="608" s="47" customFormat="1" ht="24" customHeight="1" spans="1:9">
      <c r="A608" s="92">
        <v>2080801</v>
      </c>
      <c r="B608" s="93" t="s">
        <v>562</v>
      </c>
      <c r="C608" s="68">
        <v>7</v>
      </c>
      <c r="D608" s="68">
        <v>0</v>
      </c>
      <c r="E608" s="69">
        <f t="shared" si="28"/>
        <v>0</v>
      </c>
      <c r="F608" s="70">
        <v>0</v>
      </c>
      <c r="G608" s="27" t="str">
        <f t="shared" si="29"/>
        <v/>
      </c>
      <c r="H608" s="32">
        <f t="shared" si="30"/>
        <v>0</v>
      </c>
      <c r="I608" s="83" t="s">
        <v>134</v>
      </c>
    </row>
    <row r="609" s="47" customFormat="1" ht="24" customHeight="1" spans="1:9">
      <c r="A609" s="92">
        <v>2080802</v>
      </c>
      <c r="B609" s="93" t="s">
        <v>563</v>
      </c>
      <c r="C609" s="68">
        <v>9</v>
      </c>
      <c r="D609" s="68">
        <v>9</v>
      </c>
      <c r="E609" s="69">
        <f t="shared" si="28"/>
        <v>100</v>
      </c>
      <c r="F609" s="70">
        <v>0</v>
      </c>
      <c r="G609" s="31">
        <v>0</v>
      </c>
      <c r="H609" s="32">
        <f t="shared" si="30"/>
        <v>9</v>
      </c>
      <c r="I609" s="83" t="s">
        <v>134</v>
      </c>
    </row>
    <row r="610" s="47" customFormat="1" ht="24" customHeight="1" spans="1:9">
      <c r="A610" s="92">
        <v>2080803</v>
      </c>
      <c r="B610" s="93" t="s">
        <v>564</v>
      </c>
      <c r="C610" s="68">
        <v>21</v>
      </c>
      <c r="D610" s="68">
        <v>72</v>
      </c>
      <c r="E610" s="69">
        <f t="shared" si="28"/>
        <v>342.857142857143</v>
      </c>
      <c r="F610" s="70">
        <v>73</v>
      </c>
      <c r="G610" s="27">
        <f t="shared" si="29"/>
        <v>-1.36986301369863</v>
      </c>
      <c r="H610" s="32">
        <f t="shared" si="30"/>
        <v>-1</v>
      </c>
      <c r="I610" s="83" t="s">
        <v>134</v>
      </c>
    </row>
    <row r="611" hidden="1" spans="1:9">
      <c r="A611" s="92">
        <v>2080804</v>
      </c>
      <c r="B611" s="93" t="s">
        <v>565</v>
      </c>
      <c r="C611" s="68"/>
      <c r="D611" s="68"/>
      <c r="E611" s="69" t="str">
        <f t="shared" si="28"/>
        <v/>
      </c>
      <c r="F611" s="70"/>
      <c r="G611" s="27" t="str">
        <f t="shared" si="29"/>
        <v/>
      </c>
      <c r="H611" s="32">
        <f t="shared" si="30"/>
        <v>0</v>
      </c>
      <c r="I611" s="78" t="s">
        <v>134</v>
      </c>
    </row>
    <row r="612" ht="24" customHeight="1" spans="1:9">
      <c r="A612" s="92">
        <v>2080805</v>
      </c>
      <c r="B612" s="93" t="s">
        <v>566</v>
      </c>
      <c r="C612" s="68">
        <v>44</v>
      </c>
      <c r="D612" s="68">
        <v>0</v>
      </c>
      <c r="E612" s="69">
        <f t="shared" si="28"/>
        <v>0</v>
      </c>
      <c r="F612" s="70">
        <v>0</v>
      </c>
      <c r="G612" s="27" t="str">
        <f t="shared" si="29"/>
        <v/>
      </c>
      <c r="H612" s="32">
        <f t="shared" si="30"/>
        <v>0</v>
      </c>
      <c r="I612" s="78" t="s">
        <v>134</v>
      </c>
    </row>
    <row r="613" ht="24" customHeight="1" spans="1:9">
      <c r="A613" s="92">
        <v>2080806</v>
      </c>
      <c r="B613" s="93" t="s">
        <v>567</v>
      </c>
      <c r="C613" s="68">
        <v>39</v>
      </c>
      <c r="D613" s="68">
        <v>39</v>
      </c>
      <c r="E613" s="69">
        <f t="shared" si="28"/>
        <v>100</v>
      </c>
      <c r="F613" s="70">
        <v>0</v>
      </c>
      <c r="G613" s="31">
        <v>0</v>
      </c>
      <c r="H613" s="32">
        <f t="shared" si="30"/>
        <v>39</v>
      </c>
      <c r="I613" s="78" t="s">
        <v>134</v>
      </c>
    </row>
    <row r="614" ht="24" customHeight="1" spans="1:9">
      <c r="A614" s="92">
        <v>2080899</v>
      </c>
      <c r="B614" s="93" t="s">
        <v>568</v>
      </c>
      <c r="C614" s="68">
        <v>61</v>
      </c>
      <c r="D614" s="68">
        <v>118</v>
      </c>
      <c r="E614" s="69">
        <f t="shared" si="28"/>
        <v>193.44262295082</v>
      </c>
      <c r="F614" s="70">
        <v>132</v>
      </c>
      <c r="G614" s="27">
        <f t="shared" si="29"/>
        <v>-10.6060606060606</v>
      </c>
      <c r="H614" s="32">
        <f t="shared" si="30"/>
        <v>-14</v>
      </c>
      <c r="I614" s="78" t="s">
        <v>134</v>
      </c>
    </row>
    <row r="615" s="1" customFormat="1" ht="24" customHeight="1" spans="1:9">
      <c r="A615" s="94">
        <v>20809</v>
      </c>
      <c r="B615" s="94" t="s">
        <v>569</v>
      </c>
      <c r="C615" s="63">
        <f>SUM(C616:C620)</f>
        <v>59</v>
      </c>
      <c r="D615" s="63">
        <f>SUM(D616:D620)</f>
        <v>9</v>
      </c>
      <c r="E615" s="64">
        <f t="shared" si="28"/>
        <v>15.2542372881356</v>
      </c>
      <c r="F615" s="63">
        <f>SUM(F616:F620)</f>
        <v>22</v>
      </c>
      <c r="G615" s="19">
        <f t="shared" si="29"/>
        <v>-59.0909090909091</v>
      </c>
      <c r="H615" s="20">
        <f t="shared" si="30"/>
        <v>-13</v>
      </c>
      <c r="I615" s="78" t="s">
        <v>134</v>
      </c>
    </row>
    <row r="616" ht="24" customHeight="1" spans="1:9">
      <c r="A616" s="92">
        <v>2080901</v>
      </c>
      <c r="B616" s="93" t="s">
        <v>570</v>
      </c>
      <c r="C616" s="68">
        <v>40</v>
      </c>
      <c r="D616" s="68">
        <v>1</v>
      </c>
      <c r="E616" s="69">
        <f t="shared" si="28"/>
        <v>2.5</v>
      </c>
      <c r="F616" s="70">
        <v>13</v>
      </c>
      <c r="G616" s="27">
        <f t="shared" si="29"/>
        <v>-92.3076923076923</v>
      </c>
      <c r="H616" s="32">
        <f t="shared" si="30"/>
        <v>-12</v>
      </c>
      <c r="I616" s="78" t="s">
        <v>134</v>
      </c>
    </row>
    <row r="617" ht="24" customHeight="1" spans="1:9">
      <c r="A617" s="92">
        <v>2080902</v>
      </c>
      <c r="B617" s="93" t="s">
        <v>571</v>
      </c>
      <c r="C617" s="68">
        <v>10</v>
      </c>
      <c r="D617" s="68">
        <v>8</v>
      </c>
      <c r="E617" s="69">
        <f t="shared" si="28"/>
        <v>80</v>
      </c>
      <c r="F617" s="70">
        <v>8</v>
      </c>
      <c r="G617" s="31">
        <f t="shared" si="29"/>
        <v>0</v>
      </c>
      <c r="H617" s="32">
        <f t="shared" si="30"/>
        <v>0</v>
      </c>
      <c r="I617" s="78" t="s">
        <v>134</v>
      </c>
    </row>
    <row r="618" ht="24" hidden="1" customHeight="1" spans="1:9">
      <c r="A618" s="92">
        <v>2080903</v>
      </c>
      <c r="B618" s="93" t="s">
        <v>572</v>
      </c>
      <c r="C618" s="68"/>
      <c r="D618" s="68"/>
      <c r="E618" s="31">
        <v>0</v>
      </c>
      <c r="F618" s="70"/>
      <c r="G618" s="27" t="str">
        <f t="shared" si="29"/>
        <v/>
      </c>
      <c r="H618" s="32">
        <f t="shared" si="30"/>
        <v>0</v>
      </c>
      <c r="I618" s="78" t="s">
        <v>134</v>
      </c>
    </row>
    <row r="619" ht="24" customHeight="1" spans="1:9">
      <c r="A619" s="92">
        <v>2080904</v>
      </c>
      <c r="B619" s="93" t="s">
        <v>573</v>
      </c>
      <c r="C619" s="68">
        <v>4</v>
      </c>
      <c r="D619" s="68">
        <v>0</v>
      </c>
      <c r="E619" s="69">
        <f t="shared" si="28"/>
        <v>0</v>
      </c>
      <c r="F619" s="70">
        <v>1</v>
      </c>
      <c r="G619" s="31">
        <f t="shared" si="29"/>
        <v>-100</v>
      </c>
      <c r="H619" s="32">
        <f t="shared" si="30"/>
        <v>-1</v>
      </c>
      <c r="I619" s="78" t="s">
        <v>134</v>
      </c>
    </row>
    <row r="620" ht="24" customHeight="1" spans="1:9">
      <c r="A620" s="92">
        <v>2080999</v>
      </c>
      <c r="B620" s="93" t="s">
        <v>574</v>
      </c>
      <c r="C620" s="68">
        <v>5</v>
      </c>
      <c r="D620" s="68">
        <v>0</v>
      </c>
      <c r="E620" s="69">
        <f t="shared" si="28"/>
        <v>0</v>
      </c>
      <c r="F620" s="70">
        <v>0</v>
      </c>
      <c r="G620" s="27" t="str">
        <f t="shared" si="29"/>
        <v/>
      </c>
      <c r="H620" s="32">
        <f t="shared" si="30"/>
        <v>0</v>
      </c>
      <c r="I620" s="78" t="s">
        <v>134</v>
      </c>
    </row>
    <row r="621" s="1" customFormat="1" ht="24" customHeight="1" spans="1:9">
      <c r="A621" s="94">
        <v>20810</v>
      </c>
      <c r="B621" s="94" t="s">
        <v>575</v>
      </c>
      <c r="C621" s="63">
        <f>SUM(C622:C626)</f>
        <v>159</v>
      </c>
      <c r="D621" s="63">
        <f>SUM(D622:D626)</f>
        <v>133</v>
      </c>
      <c r="E621" s="64">
        <f t="shared" si="28"/>
        <v>83.6477987421384</v>
      </c>
      <c r="F621" s="63">
        <f>SUM(F622:F626)</f>
        <v>137</v>
      </c>
      <c r="G621" s="19">
        <f t="shared" si="29"/>
        <v>-2.91970802919708</v>
      </c>
      <c r="H621" s="20">
        <f t="shared" si="30"/>
        <v>-4</v>
      </c>
      <c r="I621" s="78" t="s">
        <v>134</v>
      </c>
    </row>
    <row r="622" ht="24" customHeight="1" spans="1:9">
      <c r="A622" s="92">
        <v>2081001</v>
      </c>
      <c r="B622" s="93" t="s">
        <v>576</v>
      </c>
      <c r="C622" s="68">
        <v>2</v>
      </c>
      <c r="D622" s="68">
        <v>2</v>
      </c>
      <c r="E622" s="69">
        <f t="shared" si="28"/>
        <v>100</v>
      </c>
      <c r="F622" s="70">
        <v>7</v>
      </c>
      <c r="G622" s="27">
        <f t="shared" si="29"/>
        <v>-71.4285714285714</v>
      </c>
      <c r="H622" s="32">
        <f t="shared" si="30"/>
        <v>-5</v>
      </c>
      <c r="I622" s="78" t="s">
        <v>134</v>
      </c>
    </row>
    <row r="623" ht="24" customHeight="1" spans="1:9">
      <c r="A623" s="92">
        <v>2081002</v>
      </c>
      <c r="B623" s="93" t="s">
        <v>577</v>
      </c>
      <c r="C623" s="68">
        <v>109</v>
      </c>
      <c r="D623" s="68">
        <v>96</v>
      </c>
      <c r="E623" s="69">
        <f t="shared" si="28"/>
        <v>88.0733944954129</v>
      </c>
      <c r="F623" s="70">
        <v>95</v>
      </c>
      <c r="G623" s="27">
        <f t="shared" si="29"/>
        <v>1.05263157894737</v>
      </c>
      <c r="H623" s="32">
        <f t="shared" si="30"/>
        <v>1</v>
      </c>
      <c r="I623" s="78" t="s">
        <v>134</v>
      </c>
    </row>
    <row r="624" ht="24" hidden="1" customHeight="1" spans="1:8">
      <c r="A624" s="92">
        <v>2081003</v>
      </c>
      <c r="B624" s="93" t="s">
        <v>578</v>
      </c>
      <c r="C624" s="71">
        <v>0</v>
      </c>
      <c r="D624" s="72"/>
      <c r="E624" s="73" t="str">
        <f t="shared" si="28"/>
        <v/>
      </c>
      <c r="F624" s="74">
        <v>0</v>
      </c>
      <c r="G624" s="75" t="str">
        <f t="shared" si="29"/>
        <v/>
      </c>
      <c r="H624" s="76">
        <f t="shared" si="30"/>
        <v>0</v>
      </c>
    </row>
    <row r="625" ht="24" customHeight="1" spans="1:9">
      <c r="A625" s="92">
        <v>2081004</v>
      </c>
      <c r="B625" s="93" t="s">
        <v>579</v>
      </c>
      <c r="C625" s="68">
        <v>40</v>
      </c>
      <c r="D625" s="68">
        <v>35</v>
      </c>
      <c r="E625" s="69">
        <f t="shared" si="28"/>
        <v>87.5</v>
      </c>
      <c r="F625" s="70">
        <v>35</v>
      </c>
      <c r="G625" s="27">
        <f t="shared" si="29"/>
        <v>0</v>
      </c>
      <c r="H625" s="32">
        <f t="shared" si="30"/>
        <v>0</v>
      </c>
      <c r="I625" s="78" t="s">
        <v>134</v>
      </c>
    </row>
    <row r="626" ht="24" customHeight="1" spans="1:9">
      <c r="A626" s="92">
        <v>2081005</v>
      </c>
      <c r="B626" s="93" t="s">
        <v>580</v>
      </c>
      <c r="C626" s="68">
        <v>8</v>
      </c>
      <c r="D626" s="68">
        <v>0</v>
      </c>
      <c r="E626" s="69">
        <f t="shared" si="28"/>
        <v>0</v>
      </c>
      <c r="F626" s="70">
        <v>0</v>
      </c>
      <c r="G626" s="27" t="str">
        <f t="shared" si="29"/>
        <v/>
      </c>
      <c r="H626" s="32">
        <f t="shared" si="30"/>
        <v>0</v>
      </c>
      <c r="I626" s="78" t="s">
        <v>134</v>
      </c>
    </row>
    <row r="627" hidden="1" spans="1:8">
      <c r="A627" s="92">
        <v>2081099</v>
      </c>
      <c r="B627" s="93" t="s">
        <v>581</v>
      </c>
      <c r="C627" s="71">
        <v>0</v>
      </c>
      <c r="D627" s="72"/>
      <c r="E627" s="84" t="str">
        <f t="shared" si="28"/>
        <v/>
      </c>
      <c r="F627" s="85">
        <v>0</v>
      </c>
      <c r="G627" s="75" t="str">
        <f t="shared" si="29"/>
        <v/>
      </c>
      <c r="H627" s="76">
        <f t="shared" si="30"/>
        <v>0</v>
      </c>
    </row>
    <row r="628" s="1" customFormat="1" ht="24" customHeight="1" spans="1:9">
      <c r="A628" s="94">
        <v>20811</v>
      </c>
      <c r="B628" s="94" t="s">
        <v>582</v>
      </c>
      <c r="C628" s="63">
        <f>SUM(C629:C636)</f>
        <v>0</v>
      </c>
      <c r="D628" s="63">
        <f>SUM(D629:D636)</f>
        <v>6</v>
      </c>
      <c r="E628" s="64" t="str">
        <f t="shared" si="28"/>
        <v/>
      </c>
      <c r="F628" s="63">
        <f>SUM(F629:F636)</f>
        <v>7</v>
      </c>
      <c r="G628" s="19">
        <f t="shared" si="29"/>
        <v>-14.2857142857143</v>
      </c>
      <c r="H628" s="20">
        <f t="shared" si="30"/>
        <v>-1</v>
      </c>
      <c r="I628" s="78" t="s">
        <v>134</v>
      </c>
    </row>
    <row r="629" ht="24" hidden="1" customHeight="1" spans="1:9">
      <c r="A629" s="92">
        <v>2081101</v>
      </c>
      <c r="B629" s="93" t="s">
        <v>137</v>
      </c>
      <c r="C629" s="68"/>
      <c r="D629" s="68"/>
      <c r="E629" s="69" t="str">
        <f t="shared" si="28"/>
        <v/>
      </c>
      <c r="F629" s="70"/>
      <c r="G629" s="27" t="str">
        <f t="shared" si="29"/>
        <v/>
      </c>
      <c r="H629" s="32">
        <f t="shared" si="30"/>
        <v>0</v>
      </c>
      <c r="I629" s="78" t="s">
        <v>134</v>
      </c>
    </row>
    <row r="630" ht="24" hidden="1" customHeight="1" spans="1:9">
      <c r="A630" s="92">
        <v>2081102</v>
      </c>
      <c r="B630" s="93" t="s">
        <v>138</v>
      </c>
      <c r="C630" s="68"/>
      <c r="D630" s="68"/>
      <c r="E630" s="69" t="str">
        <f t="shared" si="28"/>
        <v/>
      </c>
      <c r="F630" s="70"/>
      <c r="G630" s="27" t="str">
        <f t="shared" si="29"/>
        <v/>
      </c>
      <c r="H630" s="32">
        <f t="shared" si="30"/>
        <v>0</v>
      </c>
      <c r="I630" s="78" t="s">
        <v>134</v>
      </c>
    </row>
    <row r="631" ht="24" hidden="1" customHeight="1" spans="1:9">
      <c r="A631" s="92">
        <v>2081103</v>
      </c>
      <c r="B631" s="93" t="s">
        <v>139</v>
      </c>
      <c r="C631" s="68"/>
      <c r="D631" s="68"/>
      <c r="E631" s="69" t="str">
        <f t="shared" si="28"/>
        <v/>
      </c>
      <c r="F631" s="70"/>
      <c r="G631" s="27" t="str">
        <f t="shared" si="29"/>
        <v/>
      </c>
      <c r="H631" s="32">
        <f t="shared" si="30"/>
        <v>0</v>
      </c>
      <c r="I631" s="78" t="s">
        <v>134</v>
      </c>
    </row>
    <row r="632" ht="24" hidden="1" customHeight="1" spans="1:9">
      <c r="A632" s="92">
        <v>2081104</v>
      </c>
      <c r="B632" s="93" t="s">
        <v>583</v>
      </c>
      <c r="C632" s="68"/>
      <c r="D632" s="68"/>
      <c r="E632" s="69" t="str">
        <f t="shared" si="28"/>
        <v/>
      </c>
      <c r="F632" s="70"/>
      <c r="G632" s="31">
        <v>0</v>
      </c>
      <c r="H632" s="32">
        <f t="shared" si="30"/>
        <v>0</v>
      </c>
      <c r="I632" s="78" t="s">
        <v>134</v>
      </c>
    </row>
    <row r="633" ht="24" customHeight="1" spans="1:9">
      <c r="A633" s="92">
        <v>2081105</v>
      </c>
      <c r="B633" s="93" t="s">
        <v>584</v>
      </c>
      <c r="C633" s="68">
        <v>0</v>
      </c>
      <c r="D633" s="68">
        <v>5</v>
      </c>
      <c r="E633" s="69" t="str">
        <f t="shared" si="28"/>
        <v/>
      </c>
      <c r="F633" s="70">
        <v>5</v>
      </c>
      <c r="G633" s="27">
        <f t="shared" si="29"/>
        <v>0</v>
      </c>
      <c r="H633" s="32">
        <f t="shared" si="30"/>
        <v>0</v>
      </c>
      <c r="I633" s="78" t="s">
        <v>134</v>
      </c>
    </row>
    <row r="634" ht="24" hidden="1" customHeight="1" spans="1:8">
      <c r="A634" s="92">
        <v>2081106</v>
      </c>
      <c r="B634" s="93" t="s">
        <v>585</v>
      </c>
      <c r="C634" s="71">
        <v>0</v>
      </c>
      <c r="D634" s="72"/>
      <c r="E634" s="73" t="str">
        <f t="shared" si="28"/>
        <v/>
      </c>
      <c r="F634" s="74">
        <v>0</v>
      </c>
      <c r="G634" s="75" t="str">
        <f t="shared" si="29"/>
        <v/>
      </c>
      <c r="H634" s="76">
        <f t="shared" si="30"/>
        <v>0</v>
      </c>
    </row>
    <row r="635" ht="24" hidden="1" customHeight="1" spans="1:9">
      <c r="A635" s="92">
        <v>2081107</v>
      </c>
      <c r="B635" s="93" t="s">
        <v>586</v>
      </c>
      <c r="C635" s="68"/>
      <c r="D635" s="68"/>
      <c r="E635" s="69" t="str">
        <f t="shared" si="28"/>
        <v/>
      </c>
      <c r="F635" s="70"/>
      <c r="G635" s="27" t="str">
        <f t="shared" si="29"/>
        <v/>
      </c>
      <c r="H635" s="32">
        <f t="shared" si="30"/>
        <v>0</v>
      </c>
      <c r="I635" s="78" t="s">
        <v>134</v>
      </c>
    </row>
    <row r="636" ht="24" customHeight="1" spans="1:9">
      <c r="A636" s="92">
        <v>2081199</v>
      </c>
      <c r="B636" s="93" t="s">
        <v>587</v>
      </c>
      <c r="C636" s="68">
        <v>0</v>
      </c>
      <c r="D636" s="68">
        <v>1</v>
      </c>
      <c r="E636" s="69" t="str">
        <f t="shared" si="28"/>
        <v/>
      </c>
      <c r="F636" s="70">
        <v>2</v>
      </c>
      <c r="G636" s="27">
        <f t="shared" si="29"/>
        <v>-50</v>
      </c>
      <c r="H636" s="32">
        <f t="shared" si="30"/>
        <v>-1</v>
      </c>
      <c r="I636" s="78" t="s">
        <v>134</v>
      </c>
    </row>
    <row r="637" s="1" customFormat="1" ht="24" customHeight="1" spans="1:9">
      <c r="A637" s="94">
        <v>20815</v>
      </c>
      <c r="B637" s="94" t="s">
        <v>588</v>
      </c>
      <c r="C637" s="63">
        <f>SUM(C638:C641)</f>
        <v>0</v>
      </c>
      <c r="D637" s="63">
        <f>SUM(D638:D641)</f>
        <v>12</v>
      </c>
      <c r="E637" s="64" t="str">
        <f t="shared" si="28"/>
        <v/>
      </c>
      <c r="F637" s="63">
        <f>SUM(F638:F641)</f>
        <v>56</v>
      </c>
      <c r="G637" s="19">
        <f t="shared" si="29"/>
        <v>-78.5714285714286</v>
      </c>
      <c r="H637" s="20">
        <f t="shared" si="30"/>
        <v>-44</v>
      </c>
      <c r="I637" s="78" t="s">
        <v>134</v>
      </c>
    </row>
    <row r="638" ht="24" customHeight="1" spans="1:9">
      <c r="A638" s="92">
        <v>2081501</v>
      </c>
      <c r="B638" s="93" t="s">
        <v>589</v>
      </c>
      <c r="C638" s="68">
        <v>0</v>
      </c>
      <c r="D638" s="68">
        <v>6</v>
      </c>
      <c r="E638" s="69" t="str">
        <f t="shared" si="28"/>
        <v/>
      </c>
      <c r="F638" s="70">
        <v>10</v>
      </c>
      <c r="G638" s="27">
        <f t="shared" si="29"/>
        <v>-40</v>
      </c>
      <c r="H638" s="32">
        <f t="shared" si="30"/>
        <v>-4</v>
      </c>
      <c r="I638" s="78" t="s">
        <v>134</v>
      </c>
    </row>
    <row r="639" ht="24" customHeight="1" spans="1:9">
      <c r="A639" s="92">
        <v>2081502</v>
      </c>
      <c r="B639" s="93" t="s">
        <v>590</v>
      </c>
      <c r="C639" s="68">
        <v>0</v>
      </c>
      <c r="D639" s="68">
        <v>1</v>
      </c>
      <c r="E639" s="69" t="str">
        <f t="shared" si="28"/>
        <v/>
      </c>
      <c r="F639" s="70">
        <v>8</v>
      </c>
      <c r="G639" s="27">
        <f t="shared" si="29"/>
        <v>-87.5</v>
      </c>
      <c r="H639" s="32">
        <f t="shared" si="30"/>
        <v>-7</v>
      </c>
      <c r="I639" s="78" t="s">
        <v>134</v>
      </c>
    </row>
    <row r="640" ht="24" customHeight="1" spans="1:9">
      <c r="A640" s="92">
        <v>2081503</v>
      </c>
      <c r="B640" s="93" t="s">
        <v>591</v>
      </c>
      <c r="C640" s="68">
        <v>0</v>
      </c>
      <c r="D640" s="68">
        <v>1</v>
      </c>
      <c r="E640" s="69" t="str">
        <f t="shared" si="28"/>
        <v/>
      </c>
      <c r="F640" s="70">
        <v>28</v>
      </c>
      <c r="G640" s="27">
        <f t="shared" si="29"/>
        <v>-96.4285714285714</v>
      </c>
      <c r="H640" s="32">
        <f t="shared" si="30"/>
        <v>-27</v>
      </c>
      <c r="I640" s="78" t="s">
        <v>134</v>
      </c>
    </row>
    <row r="641" ht="24" customHeight="1" spans="1:9">
      <c r="A641" s="92">
        <v>2081599</v>
      </c>
      <c r="B641" s="93" t="s">
        <v>592</v>
      </c>
      <c r="C641" s="68">
        <v>0</v>
      </c>
      <c r="D641" s="68">
        <v>4</v>
      </c>
      <c r="E641" s="69" t="str">
        <f t="shared" si="28"/>
        <v/>
      </c>
      <c r="F641" s="70">
        <v>10</v>
      </c>
      <c r="G641" s="27">
        <f t="shared" si="29"/>
        <v>-60</v>
      </c>
      <c r="H641" s="32">
        <f t="shared" si="30"/>
        <v>-6</v>
      </c>
      <c r="I641" s="78" t="s">
        <v>134</v>
      </c>
    </row>
    <row r="642" s="1" customFormat="1" ht="24" customHeight="1" spans="1:9">
      <c r="A642" s="94">
        <v>20816</v>
      </c>
      <c r="B642" s="94" t="s">
        <v>593</v>
      </c>
      <c r="C642" s="63">
        <f>SUM(C643:C646)</f>
        <v>0</v>
      </c>
      <c r="D642" s="63">
        <f>SUM(D643:D646)</f>
        <v>0</v>
      </c>
      <c r="E642" s="64" t="str">
        <f t="shared" si="28"/>
        <v/>
      </c>
      <c r="F642" s="63">
        <f>SUM(F643:F646)</f>
        <v>0</v>
      </c>
      <c r="G642" s="19" t="str">
        <f t="shared" si="29"/>
        <v/>
      </c>
      <c r="H642" s="20">
        <f t="shared" si="30"/>
        <v>0</v>
      </c>
      <c r="I642" s="78" t="s">
        <v>134</v>
      </c>
    </row>
    <row r="643" ht="24" hidden="1" customHeight="1" spans="1:9">
      <c r="A643" s="92">
        <v>2081601</v>
      </c>
      <c r="B643" s="93" t="s">
        <v>137</v>
      </c>
      <c r="C643" s="68"/>
      <c r="D643" s="68"/>
      <c r="E643" s="69" t="str">
        <f t="shared" si="28"/>
        <v/>
      </c>
      <c r="F643" s="70"/>
      <c r="G643" s="27" t="str">
        <f t="shared" si="29"/>
        <v/>
      </c>
      <c r="H643" s="32">
        <f t="shared" si="30"/>
        <v>0</v>
      </c>
      <c r="I643" s="78" t="s">
        <v>134</v>
      </c>
    </row>
    <row r="644" ht="24" hidden="1" customHeight="1" spans="1:9">
      <c r="A644" s="92">
        <v>2081602</v>
      </c>
      <c r="B644" s="93" t="s">
        <v>138</v>
      </c>
      <c r="C644" s="68"/>
      <c r="D644" s="68"/>
      <c r="E644" s="69" t="str">
        <f t="shared" si="28"/>
        <v/>
      </c>
      <c r="F644" s="70"/>
      <c r="G644" s="27" t="str">
        <f t="shared" si="29"/>
        <v/>
      </c>
      <c r="H644" s="32">
        <f t="shared" si="30"/>
        <v>0</v>
      </c>
      <c r="I644" s="78" t="s">
        <v>134</v>
      </c>
    </row>
    <row r="645" ht="0.75" hidden="1" customHeight="1" spans="1:8">
      <c r="A645" s="92">
        <v>2081603</v>
      </c>
      <c r="B645" s="93" t="s">
        <v>139</v>
      </c>
      <c r="C645" s="71">
        <v>0</v>
      </c>
      <c r="D645" s="72"/>
      <c r="E645" s="73" t="str">
        <f t="shared" si="28"/>
        <v/>
      </c>
      <c r="F645" s="74">
        <v>0</v>
      </c>
      <c r="G645" s="75" t="str">
        <f t="shared" si="29"/>
        <v/>
      </c>
      <c r="H645" s="76">
        <f t="shared" si="30"/>
        <v>0</v>
      </c>
    </row>
    <row r="646" ht="24" hidden="1" customHeight="1" spans="1:9">
      <c r="A646" s="92">
        <v>2081699</v>
      </c>
      <c r="B646" s="93" t="s">
        <v>594</v>
      </c>
      <c r="C646" s="68"/>
      <c r="D646" s="68"/>
      <c r="E646" s="69" t="str">
        <f t="shared" ref="E646:E709" si="31">IFERROR(D646/C646*100,"")</f>
        <v/>
      </c>
      <c r="F646" s="70"/>
      <c r="G646" s="27" t="str">
        <f t="shared" ref="G646:G709" si="32">IFERROR(H646/F646*100,"")</f>
        <v/>
      </c>
      <c r="H646" s="32">
        <f t="shared" ref="H646:H709" si="33">D646-F646</f>
        <v>0</v>
      </c>
      <c r="I646" s="78" t="s">
        <v>134</v>
      </c>
    </row>
    <row r="647" s="1" customFormat="1" ht="24" customHeight="1" spans="1:9">
      <c r="A647" s="94">
        <v>20819</v>
      </c>
      <c r="B647" s="94" t="s">
        <v>595</v>
      </c>
      <c r="C647" s="63">
        <f>SUM(C648:C649)</f>
        <v>496</v>
      </c>
      <c r="D647" s="63">
        <f>SUM(D648:D649)</f>
        <v>550</v>
      </c>
      <c r="E647" s="64">
        <f t="shared" si="31"/>
        <v>110.887096774194</v>
      </c>
      <c r="F647" s="63">
        <f>SUM(F648:F649)</f>
        <v>572</v>
      </c>
      <c r="G647" s="19">
        <f t="shared" si="32"/>
        <v>-3.84615384615385</v>
      </c>
      <c r="H647" s="20">
        <f t="shared" si="33"/>
        <v>-22</v>
      </c>
      <c r="I647" s="78" t="s">
        <v>134</v>
      </c>
    </row>
    <row r="648" ht="24" customHeight="1" spans="1:9">
      <c r="A648" s="92">
        <v>2081901</v>
      </c>
      <c r="B648" s="93" t="s">
        <v>596</v>
      </c>
      <c r="C648" s="68">
        <v>9</v>
      </c>
      <c r="D648" s="68">
        <v>6</v>
      </c>
      <c r="E648" s="69">
        <f t="shared" si="31"/>
        <v>66.6666666666667</v>
      </c>
      <c r="F648" s="70">
        <v>5</v>
      </c>
      <c r="G648" s="27">
        <f t="shared" si="32"/>
        <v>20</v>
      </c>
      <c r="H648" s="32">
        <f t="shared" si="33"/>
        <v>1</v>
      </c>
      <c r="I648" s="78" t="s">
        <v>134</v>
      </c>
    </row>
    <row r="649" ht="24" customHeight="1" spans="1:9">
      <c r="A649" s="92">
        <v>2081902</v>
      </c>
      <c r="B649" s="93" t="s">
        <v>597</v>
      </c>
      <c r="C649" s="68">
        <v>487</v>
      </c>
      <c r="D649" s="68">
        <v>544</v>
      </c>
      <c r="E649" s="69">
        <f t="shared" si="31"/>
        <v>111.70431211499</v>
      </c>
      <c r="F649" s="70">
        <v>567</v>
      </c>
      <c r="G649" s="27">
        <f t="shared" si="32"/>
        <v>-4.05643738977072</v>
      </c>
      <c r="H649" s="32">
        <f t="shared" si="33"/>
        <v>-23</v>
      </c>
      <c r="I649" s="78" t="s">
        <v>134</v>
      </c>
    </row>
    <row r="650" s="1" customFormat="1" ht="24" customHeight="1" spans="1:9">
      <c r="A650" s="94">
        <v>20820</v>
      </c>
      <c r="B650" s="94" t="s">
        <v>598</v>
      </c>
      <c r="C650" s="63">
        <f>C651+C652</f>
        <v>0</v>
      </c>
      <c r="D650" s="63">
        <f>D651+D652</f>
        <v>13</v>
      </c>
      <c r="E650" s="64" t="str">
        <f t="shared" si="31"/>
        <v/>
      </c>
      <c r="F650" s="63">
        <f>F651+F652</f>
        <v>14</v>
      </c>
      <c r="G650" s="19">
        <f t="shared" si="32"/>
        <v>-7.14285714285714</v>
      </c>
      <c r="H650" s="20">
        <f t="shared" si="33"/>
        <v>-1</v>
      </c>
      <c r="I650" s="78" t="s">
        <v>134</v>
      </c>
    </row>
    <row r="651" ht="24" customHeight="1" spans="1:9">
      <c r="A651" s="92">
        <v>2082001</v>
      </c>
      <c r="B651" s="93" t="s">
        <v>599</v>
      </c>
      <c r="C651" s="68">
        <v>0</v>
      </c>
      <c r="D651" s="68">
        <v>13</v>
      </c>
      <c r="E651" s="69" t="str">
        <f t="shared" si="31"/>
        <v/>
      </c>
      <c r="F651" s="70">
        <v>14</v>
      </c>
      <c r="G651" s="27">
        <f t="shared" si="32"/>
        <v>-7.14285714285714</v>
      </c>
      <c r="H651" s="32">
        <f t="shared" si="33"/>
        <v>-1</v>
      </c>
      <c r="I651" s="78" t="s">
        <v>134</v>
      </c>
    </row>
    <row r="652" ht="24" hidden="1" customHeight="1" spans="1:9">
      <c r="A652" s="92">
        <v>2082002</v>
      </c>
      <c r="B652" s="93" t="s">
        <v>600</v>
      </c>
      <c r="C652" s="68"/>
      <c r="D652" s="68"/>
      <c r="E652" s="69" t="str">
        <f t="shared" si="31"/>
        <v/>
      </c>
      <c r="F652" s="70"/>
      <c r="G652" s="27" t="str">
        <f t="shared" si="32"/>
        <v/>
      </c>
      <c r="H652" s="32">
        <f t="shared" si="33"/>
        <v>0</v>
      </c>
      <c r="I652" s="78" t="s">
        <v>134</v>
      </c>
    </row>
    <row r="653" s="1" customFormat="1" ht="24" customHeight="1" spans="1:9">
      <c r="A653" s="94">
        <v>20821</v>
      </c>
      <c r="B653" s="94" t="s">
        <v>601</v>
      </c>
      <c r="C653" s="63">
        <f>C654+C655</f>
        <v>71</v>
      </c>
      <c r="D653" s="63">
        <f>D654+D655</f>
        <v>70</v>
      </c>
      <c r="E653" s="64">
        <f t="shared" si="31"/>
        <v>98.5915492957747</v>
      </c>
      <c r="F653" s="63">
        <f>F654+F655</f>
        <v>68</v>
      </c>
      <c r="G653" s="19">
        <f t="shared" si="32"/>
        <v>2.94117647058823</v>
      </c>
      <c r="H653" s="20">
        <f t="shared" si="33"/>
        <v>2</v>
      </c>
      <c r="I653" s="78" t="s">
        <v>134</v>
      </c>
    </row>
    <row r="654" ht="24" customHeight="1" spans="1:9">
      <c r="A654" s="92">
        <v>2082101</v>
      </c>
      <c r="B654" s="93" t="s">
        <v>602</v>
      </c>
      <c r="C654" s="68">
        <v>2</v>
      </c>
      <c r="D654" s="68">
        <v>2</v>
      </c>
      <c r="E654" s="69">
        <f t="shared" si="31"/>
        <v>100</v>
      </c>
      <c r="F654" s="70">
        <v>1</v>
      </c>
      <c r="G654" s="27">
        <f t="shared" si="32"/>
        <v>100</v>
      </c>
      <c r="H654" s="32">
        <f t="shared" si="33"/>
        <v>1</v>
      </c>
      <c r="I654" s="78" t="s">
        <v>134</v>
      </c>
    </row>
    <row r="655" ht="24" customHeight="1" spans="1:9">
      <c r="A655" s="92">
        <v>2082102</v>
      </c>
      <c r="B655" s="93" t="s">
        <v>603</v>
      </c>
      <c r="C655" s="68">
        <v>69</v>
      </c>
      <c r="D655" s="68">
        <v>68</v>
      </c>
      <c r="E655" s="69">
        <f t="shared" si="31"/>
        <v>98.5507246376812</v>
      </c>
      <c r="F655" s="70">
        <v>67</v>
      </c>
      <c r="G655" s="27">
        <f t="shared" si="32"/>
        <v>1.49253731343284</v>
      </c>
      <c r="H655" s="32">
        <f t="shared" si="33"/>
        <v>1</v>
      </c>
      <c r="I655" s="78" t="s">
        <v>134</v>
      </c>
    </row>
    <row r="656" s="1" customFormat="1" ht="24" customHeight="1" spans="1:9">
      <c r="A656" s="94">
        <v>20825</v>
      </c>
      <c r="B656" s="94" t="s">
        <v>604</v>
      </c>
      <c r="C656" s="63">
        <f>C658</f>
        <v>0</v>
      </c>
      <c r="D656" s="63">
        <f>D658</f>
        <v>0</v>
      </c>
      <c r="E656" s="64" t="str">
        <f t="shared" si="31"/>
        <v/>
      </c>
      <c r="F656" s="63">
        <f>F658</f>
        <v>0</v>
      </c>
      <c r="G656" s="19" t="str">
        <f t="shared" si="32"/>
        <v/>
      </c>
      <c r="H656" s="20">
        <f t="shared" si="33"/>
        <v>0</v>
      </c>
      <c r="I656" s="78" t="s">
        <v>134</v>
      </c>
    </row>
    <row r="657" ht="24" hidden="1" customHeight="1" spans="1:8">
      <c r="A657" s="92">
        <v>2082501</v>
      </c>
      <c r="B657" s="93" t="s">
        <v>605</v>
      </c>
      <c r="C657" s="71">
        <v>0</v>
      </c>
      <c r="D657" s="72"/>
      <c r="E657" s="84" t="str">
        <f t="shared" si="31"/>
        <v/>
      </c>
      <c r="F657" s="85">
        <v>0</v>
      </c>
      <c r="G657" s="75" t="str">
        <f t="shared" si="32"/>
        <v/>
      </c>
      <c r="H657" s="76">
        <f t="shared" si="33"/>
        <v>0</v>
      </c>
    </row>
    <row r="658" ht="24" hidden="1" customHeight="1" spans="1:9">
      <c r="A658" s="92">
        <v>2082502</v>
      </c>
      <c r="B658" s="93" t="s">
        <v>606</v>
      </c>
      <c r="C658" s="68"/>
      <c r="D658" s="68"/>
      <c r="E658" s="69" t="str">
        <f t="shared" si="31"/>
        <v/>
      </c>
      <c r="F658" s="70"/>
      <c r="G658" s="27" t="str">
        <f t="shared" si="32"/>
        <v/>
      </c>
      <c r="H658" s="32">
        <f t="shared" si="33"/>
        <v>0</v>
      </c>
      <c r="I658" s="78" t="s">
        <v>134</v>
      </c>
    </row>
    <row r="659" s="1" customFormat="1" ht="24" customHeight="1" spans="1:9">
      <c r="A659" s="94">
        <v>20826</v>
      </c>
      <c r="B659" s="94" t="s">
        <v>607</v>
      </c>
      <c r="C659" s="63">
        <f>C661+C662</f>
        <v>1172</v>
      </c>
      <c r="D659" s="63">
        <f>D661+D662</f>
        <v>1860</v>
      </c>
      <c r="E659" s="64">
        <f t="shared" si="31"/>
        <v>158.703071672355</v>
      </c>
      <c r="F659" s="63">
        <f>F661+F662</f>
        <v>1510</v>
      </c>
      <c r="G659" s="19">
        <f t="shared" si="32"/>
        <v>23.1788079470199</v>
      </c>
      <c r="H659" s="20">
        <f t="shared" si="33"/>
        <v>350</v>
      </c>
      <c r="I659" s="78" t="s">
        <v>134</v>
      </c>
    </row>
    <row r="660" ht="28.5" hidden="1" customHeight="1" spans="1:8">
      <c r="A660" s="92">
        <v>2082601</v>
      </c>
      <c r="B660" s="93" t="s">
        <v>608</v>
      </c>
      <c r="C660" s="71">
        <v>0</v>
      </c>
      <c r="D660" s="72"/>
      <c r="E660" s="84" t="str">
        <f t="shared" si="31"/>
        <v/>
      </c>
      <c r="F660" s="85">
        <v>0</v>
      </c>
      <c r="G660" s="75" t="str">
        <f t="shared" si="32"/>
        <v/>
      </c>
      <c r="H660" s="76">
        <f t="shared" si="33"/>
        <v>0</v>
      </c>
    </row>
    <row r="661" ht="28.5" customHeight="1" spans="1:9">
      <c r="A661" s="92">
        <v>2082602</v>
      </c>
      <c r="B661" s="93" t="s">
        <v>609</v>
      </c>
      <c r="C661" s="68">
        <v>1091</v>
      </c>
      <c r="D661" s="68">
        <v>1860</v>
      </c>
      <c r="E661" s="69">
        <f t="shared" si="31"/>
        <v>170.485792850596</v>
      </c>
      <c r="F661" s="70">
        <v>1506</v>
      </c>
      <c r="G661" s="27">
        <f t="shared" si="32"/>
        <v>23.5059760956175</v>
      </c>
      <c r="H661" s="32">
        <f t="shared" si="33"/>
        <v>354</v>
      </c>
      <c r="I661" s="78" t="s">
        <v>134</v>
      </c>
    </row>
    <row r="662" ht="28.5" customHeight="1" spans="1:9">
      <c r="A662" s="92">
        <v>2082699</v>
      </c>
      <c r="B662" s="93" t="s">
        <v>610</v>
      </c>
      <c r="C662" s="68">
        <v>81</v>
      </c>
      <c r="D662" s="68">
        <v>0</v>
      </c>
      <c r="E662" s="69"/>
      <c r="F662" s="70">
        <v>4</v>
      </c>
      <c r="G662" s="27">
        <f t="shared" si="32"/>
        <v>-100</v>
      </c>
      <c r="H662" s="32">
        <f t="shared" si="33"/>
        <v>-4</v>
      </c>
      <c r="I662" s="78" t="s">
        <v>134</v>
      </c>
    </row>
    <row r="663" s="1" customFormat="1" ht="24" hidden="1" customHeight="1" spans="1:8">
      <c r="A663" s="94">
        <v>20827</v>
      </c>
      <c r="B663" s="94" t="s">
        <v>611</v>
      </c>
      <c r="C663" s="87">
        <v>0</v>
      </c>
      <c r="D663" s="88"/>
      <c r="E663" s="84" t="str">
        <f t="shared" si="31"/>
        <v/>
      </c>
      <c r="F663" s="85">
        <v>0</v>
      </c>
      <c r="G663" s="89" t="str">
        <f t="shared" si="32"/>
        <v/>
      </c>
      <c r="H663" s="90">
        <f t="shared" si="33"/>
        <v>0</v>
      </c>
    </row>
    <row r="664" ht="24" hidden="1" customHeight="1" spans="1:8">
      <c r="A664" s="92">
        <v>2082701</v>
      </c>
      <c r="B664" s="93" t="s">
        <v>612</v>
      </c>
      <c r="C664" s="71">
        <v>0</v>
      </c>
      <c r="D664" s="72"/>
      <c r="E664" s="84" t="str">
        <f t="shared" si="31"/>
        <v/>
      </c>
      <c r="F664" s="85">
        <v>0</v>
      </c>
      <c r="G664" s="75" t="str">
        <f t="shared" si="32"/>
        <v/>
      </c>
      <c r="H664" s="76">
        <f t="shared" si="33"/>
        <v>0</v>
      </c>
    </row>
    <row r="665" ht="24" hidden="1" customHeight="1" spans="1:8">
      <c r="A665" s="92">
        <v>2082702</v>
      </c>
      <c r="B665" s="93" t="s">
        <v>613</v>
      </c>
      <c r="C665" s="71">
        <v>0</v>
      </c>
      <c r="D665" s="72"/>
      <c r="E665" s="84" t="str">
        <f t="shared" si="31"/>
        <v/>
      </c>
      <c r="F665" s="85">
        <v>0</v>
      </c>
      <c r="G665" s="75" t="str">
        <f t="shared" si="32"/>
        <v/>
      </c>
      <c r="H665" s="76">
        <f t="shared" si="33"/>
        <v>0</v>
      </c>
    </row>
    <row r="666" ht="24" hidden="1" customHeight="1" spans="1:8">
      <c r="A666" s="92">
        <v>2082703</v>
      </c>
      <c r="B666" s="93" t="s">
        <v>614</v>
      </c>
      <c r="C666" s="71">
        <v>0</v>
      </c>
      <c r="D666" s="72"/>
      <c r="E666" s="84" t="str">
        <f t="shared" si="31"/>
        <v/>
      </c>
      <c r="F666" s="85">
        <v>0</v>
      </c>
      <c r="G666" s="75" t="str">
        <f t="shared" si="32"/>
        <v/>
      </c>
      <c r="H666" s="76">
        <f t="shared" si="33"/>
        <v>0</v>
      </c>
    </row>
    <row r="667" ht="24" hidden="1" customHeight="1" spans="1:8">
      <c r="A667" s="92">
        <v>2082799</v>
      </c>
      <c r="B667" s="93" t="s">
        <v>615</v>
      </c>
      <c r="C667" s="71">
        <v>0</v>
      </c>
      <c r="D667" s="72"/>
      <c r="E667" s="84" t="str">
        <f t="shared" si="31"/>
        <v/>
      </c>
      <c r="F667" s="85">
        <v>0</v>
      </c>
      <c r="G667" s="75" t="str">
        <f t="shared" si="32"/>
        <v/>
      </c>
      <c r="H667" s="76">
        <f t="shared" si="33"/>
        <v>0</v>
      </c>
    </row>
    <row r="668" s="1" customFormat="1" ht="24" customHeight="1" spans="1:9">
      <c r="A668" s="94">
        <v>20899</v>
      </c>
      <c r="B668" s="94" t="s">
        <v>616</v>
      </c>
      <c r="C668" s="63">
        <f>C669</f>
        <v>45</v>
      </c>
      <c r="D668" s="63">
        <f>D669</f>
        <v>101</v>
      </c>
      <c r="E668" s="64">
        <f t="shared" si="31"/>
        <v>224.444444444444</v>
      </c>
      <c r="F668" s="63">
        <f>F669</f>
        <v>109</v>
      </c>
      <c r="G668" s="19">
        <f t="shared" si="32"/>
        <v>-7.3394495412844</v>
      </c>
      <c r="H668" s="20">
        <f t="shared" si="33"/>
        <v>-8</v>
      </c>
      <c r="I668" s="78" t="s">
        <v>134</v>
      </c>
    </row>
    <row r="669" ht="24" customHeight="1" spans="1:9">
      <c r="A669" s="92">
        <v>2089901</v>
      </c>
      <c r="B669" s="93" t="s">
        <v>617</v>
      </c>
      <c r="C669" s="68">
        <v>45</v>
      </c>
      <c r="D669" s="68">
        <v>101</v>
      </c>
      <c r="E669" s="69">
        <f t="shared" si="31"/>
        <v>224.444444444444</v>
      </c>
      <c r="F669" s="70">
        <v>109</v>
      </c>
      <c r="G669" s="27">
        <f t="shared" si="32"/>
        <v>-7.3394495412844</v>
      </c>
      <c r="H669" s="32">
        <f t="shared" si="33"/>
        <v>-8</v>
      </c>
      <c r="I669" s="78" t="s">
        <v>134</v>
      </c>
    </row>
    <row r="670" s="1" customFormat="1" ht="24" customHeight="1" spans="1:9">
      <c r="A670" s="94">
        <v>210</v>
      </c>
      <c r="B670" s="94" t="s">
        <v>618</v>
      </c>
      <c r="C670" s="63">
        <f>C671+C676+C689+C693+C705+C708+C712+C722+C727+C733+C737+C740</f>
        <v>2298</v>
      </c>
      <c r="D670" s="63">
        <f>D671+D676+D689+D693+D705+D708+D712+D722+D727+D733+D737+D740</f>
        <v>2320</v>
      </c>
      <c r="E670" s="64">
        <f t="shared" si="31"/>
        <v>100.957354221062</v>
      </c>
      <c r="F670" s="63">
        <f>F671+F676+F689+F693+F705+F708+F712+F722+F727+F733+F737+F740</f>
        <v>2112</v>
      </c>
      <c r="G670" s="19">
        <f t="shared" si="32"/>
        <v>9.84848484848485</v>
      </c>
      <c r="H670" s="20">
        <f t="shared" si="33"/>
        <v>208</v>
      </c>
      <c r="I670" s="78" t="s">
        <v>134</v>
      </c>
    </row>
    <row r="671" s="1" customFormat="1" ht="24" customHeight="1" spans="1:9">
      <c r="A671" s="94">
        <v>21001</v>
      </c>
      <c r="B671" s="94" t="s">
        <v>619</v>
      </c>
      <c r="C671" s="63">
        <f>SUM(C672:C675)</f>
        <v>0</v>
      </c>
      <c r="D671" s="63">
        <f>SUM(D672:D675)</f>
        <v>0</v>
      </c>
      <c r="E671" s="64" t="str">
        <f t="shared" si="31"/>
        <v/>
      </c>
      <c r="F671" s="63">
        <f>SUM(F672:F675)</f>
        <v>0</v>
      </c>
      <c r="G671" s="19" t="str">
        <f t="shared" si="32"/>
        <v/>
      </c>
      <c r="H671" s="20">
        <f t="shared" si="33"/>
        <v>0</v>
      </c>
      <c r="I671" s="78" t="s">
        <v>134</v>
      </c>
    </row>
    <row r="672" ht="24" hidden="1" customHeight="1" spans="1:9">
      <c r="A672" s="92">
        <v>2100101</v>
      </c>
      <c r="B672" s="93" t="s">
        <v>137</v>
      </c>
      <c r="C672" s="68"/>
      <c r="D672" s="68"/>
      <c r="E672" s="69" t="str">
        <f t="shared" si="31"/>
        <v/>
      </c>
      <c r="F672" s="70"/>
      <c r="G672" s="27" t="str">
        <f t="shared" si="32"/>
        <v/>
      </c>
      <c r="H672" s="32">
        <f t="shared" si="33"/>
        <v>0</v>
      </c>
      <c r="I672" s="78" t="s">
        <v>134</v>
      </c>
    </row>
    <row r="673" ht="24" hidden="1" customHeight="1" spans="1:9">
      <c r="A673" s="92">
        <v>2100102</v>
      </c>
      <c r="B673" s="93" t="s">
        <v>138</v>
      </c>
      <c r="C673" s="68"/>
      <c r="D673" s="68"/>
      <c r="E673" s="69" t="str">
        <f t="shared" si="31"/>
        <v/>
      </c>
      <c r="F673" s="70"/>
      <c r="G673" s="27" t="str">
        <f t="shared" si="32"/>
        <v/>
      </c>
      <c r="H673" s="32">
        <f t="shared" si="33"/>
        <v>0</v>
      </c>
      <c r="I673" s="78" t="s">
        <v>134</v>
      </c>
    </row>
    <row r="674" ht="24" hidden="1" customHeight="1" spans="1:9">
      <c r="A674" s="92">
        <v>2100103</v>
      </c>
      <c r="B674" s="93" t="s">
        <v>139</v>
      </c>
      <c r="C674" s="68"/>
      <c r="D674" s="68"/>
      <c r="E674" s="69" t="str">
        <f t="shared" si="31"/>
        <v/>
      </c>
      <c r="F674" s="70"/>
      <c r="G674" s="27" t="str">
        <f t="shared" si="32"/>
        <v/>
      </c>
      <c r="H674" s="32">
        <f t="shared" si="33"/>
        <v>0</v>
      </c>
      <c r="I674" s="78" t="s">
        <v>134</v>
      </c>
    </row>
    <row r="675" ht="30.75" hidden="1" customHeight="1" spans="1:9">
      <c r="A675" s="92">
        <v>2100199</v>
      </c>
      <c r="B675" s="93" t="s">
        <v>620</v>
      </c>
      <c r="C675" s="68"/>
      <c r="D675" s="68"/>
      <c r="E675" s="69" t="str">
        <f t="shared" si="31"/>
        <v/>
      </c>
      <c r="F675" s="70"/>
      <c r="G675" s="27" t="str">
        <f t="shared" si="32"/>
        <v/>
      </c>
      <c r="H675" s="32">
        <f t="shared" si="33"/>
        <v>0</v>
      </c>
      <c r="I675" s="78" t="s">
        <v>134</v>
      </c>
    </row>
    <row r="676" s="1" customFormat="1" ht="24" customHeight="1" spans="1:9">
      <c r="A676" s="94">
        <v>21002</v>
      </c>
      <c r="B676" s="94" t="s">
        <v>621</v>
      </c>
      <c r="C676" s="63">
        <f>SUM(C677:C688)</f>
        <v>0</v>
      </c>
      <c r="D676" s="63">
        <f>SUM(D677:D688)</f>
        <v>0</v>
      </c>
      <c r="E676" s="64" t="str">
        <f t="shared" si="31"/>
        <v/>
      </c>
      <c r="F676" s="63">
        <f>SUM(F677:F688)</f>
        <v>0</v>
      </c>
      <c r="G676" s="19" t="str">
        <f t="shared" si="32"/>
        <v/>
      </c>
      <c r="H676" s="20">
        <f t="shared" si="33"/>
        <v>0</v>
      </c>
      <c r="I676" s="78" t="s">
        <v>134</v>
      </c>
    </row>
    <row r="677" ht="24" hidden="1" customHeight="1" spans="1:9">
      <c r="A677" s="92">
        <v>2100201</v>
      </c>
      <c r="B677" s="93" t="s">
        <v>622</v>
      </c>
      <c r="C677" s="68"/>
      <c r="D677" s="68"/>
      <c r="E677" s="31">
        <v>0</v>
      </c>
      <c r="F677" s="70"/>
      <c r="G677" s="27" t="str">
        <f t="shared" si="32"/>
        <v/>
      </c>
      <c r="H677" s="32">
        <f t="shared" si="33"/>
        <v>0</v>
      </c>
      <c r="I677" s="78" t="s">
        <v>134</v>
      </c>
    </row>
    <row r="678" ht="24" hidden="1" customHeight="1" spans="1:9">
      <c r="A678" s="92">
        <v>2100202</v>
      </c>
      <c r="B678" s="93" t="s">
        <v>623</v>
      </c>
      <c r="C678" s="68"/>
      <c r="D678" s="68"/>
      <c r="E678" s="31">
        <v>0</v>
      </c>
      <c r="F678" s="70"/>
      <c r="G678" s="27" t="str">
        <f t="shared" si="32"/>
        <v/>
      </c>
      <c r="H678" s="32">
        <f t="shared" si="33"/>
        <v>0</v>
      </c>
      <c r="I678" s="78" t="s">
        <v>134</v>
      </c>
    </row>
    <row r="679" ht="24" hidden="1" customHeight="1" spans="1:8">
      <c r="A679" s="92">
        <v>2100203</v>
      </c>
      <c r="B679" s="93" t="s">
        <v>624</v>
      </c>
      <c r="C679" s="71">
        <v>0</v>
      </c>
      <c r="D679" s="72"/>
      <c r="E679" s="73" t="str">
        <f t="shared" si="31"/>
        <v/>
      </c>
      <c r="F679" s="74">
        <v>0</v>
      </c>
      <c r="G679" s="75" t="str">
        <f t="shared" si="32"/>
        <v/>
      </c>
      <c r="H679" s="76">
        <f t="shared" si="33"/>
        <v>0</v>
      </c>
    </row>
    <row r="680" ht="24" hidden="1" customHeight="1" spans="1:8">
      <c r="A680" s="92">
        <v>2100204</v>
      </c>
      <c r="B680" s="93" t="s">
        <v>625</v>
      </c>
      <c r="C680" s="71">
        <v>0</v>
      </c>
      <c r="D680" s="72"/>
      <c r="E680" s="73" t="str">
        <f t="shared" si="31"/>
        <v/>
      </c>
      <c r="F680" s="74">
        <v>0</v>
      </c>
      <c r="G680" s="75" t="str">
        <f t="shared" si="32"/>
        <v/>
      </c>
      <c r="H680" s="76">
        <f t="shared" si="33"/>
        <v>0</v>
      </c>
    </row>
    <row r="681" ht="24" hidden="1" customHeight="1" spans="1:8">
      <c r="A681" s="92">
        <v>2100205</v>
      </c>
      <c r="B681" s="93" t="s">
        <v>626</v>
      </c>
      <c r="C681" s="71">
        <v>0</v>
      </c>
      <c r="D681" s="72"/>
      <c r="E681" s="73" t="str">
        <f t="shared" si="31"/>
        <v/>
      </c>
      <c r="F681" s="74">
        <v>0</v>
      </c>
      <c r="G681" s="75" t="str">
        <f t="shared" si="32"/>
        <v/>
      </c>
      <c r="H681" s="76">
        <f t="shared" si="33"/>
        <v>0</v>
      </c>
    </row>
    <row r="682" ht="24" hidden="1" customHeight="1" spans="1:8">
      <c r="A682" s="92">
        <v>2100206</v>
      </c>
      <c r="B682" s="93" t="s">
        <v>627</v>
      </c>
      <c r="C682" s="71">
        <v>0</v>
      </c>
      <c r="D682" s="72"/>
      <c r="E682" s="73" t="str">
        <f t="shared" si="31"/>
        <v/>
      </c>
      <c r="F682" s="74">
        <v>0</v>
      </c>
      <c r="G682" s="75" t="str">
        <f t="shared" si="32"/>
        <v/>
      </c>
      <c r="H682" s="76">
        <f t="shared" si="33"/>
        <v>0</v>
      </c>
    </row>
    <row r="683" ht="24" hidden="1" customHeight="1" spans="1:8">
      <c r="A683" s="92">
        <v>2100207</v>
      </c>
      <c r="B683" s="93" t="s">
        <v>628</v>
      </c>
      <c r="C683" s="71">
        <v>0</v>
      </c>
      <c r="D683" s="72"/>
      <c r="E683" s="73" t="str">
        <f t="shared" si="31"/>
        <v/>
      </c>
      <c r="F683" s="74">
        <v>0</v>
      </c>
      <c r="G683" s="75" t="str">
        <f t="shared" si="32"/>
        <v/>
      </c>
      <c r="H683" s="76">
        <f t="shared" si="33"/>
        <v>0</v>
      </c>
    </row>
    <row r="684" ht="24" hidden="1" customHeight="1" spans="1:9">
      <c r="A684" s="92">
        <v>2100208</v>
      </c>
      <c r="B684" s="93" t="s">
        <v>629</v>
      </c>
      <c r="C684" s="68"/>
      <c r="D684" s="68"/>
      <c r="E684" s="69" t="str">
        <f t="shared" si="31"/>
        <v/>
      </c>
      <c r="F684" s="70"/>
      <c r="G684" s="27" t="str">
        <f t="shared" si="32"/>
        <v/>
      </c>
      <c r="H684" s="32">
        <f t="shared" si="33"/>
        <v>0</v>
      </c>
      <c r="I684" s="78" t="s">
        <v>134</v>
      </c>
    </row>
    <row r="685" ht="24" hidden="1" customHeight="1" spans="1:8">
      <c r="A685" s="92">
        <v>2100209</v>
      </c>
      <c r="B685" s="93" t="s">
        <v>630</v>
      </c>
      <c r="C685" s="71">
        <v>0</v>
      </c>
      <c r="D685" s="72"/>
      <c r="E685" s="73" t="str">
        <f t="shared" si="31"/>
        <v/>
      </c>
      <c r="F685" s="74">
        <v>0</v>
      </c>
      <c r="G685" s="75" t="str">
        <f t="shared" si="32"/>
        <v/>
      </c>
      <c r="H685" s="76">
        <f t="shared" si="33"/>
        <v>0</v>
      </c>
    </row>
    <row r="686" ht="24" hidden="1" customHeight="1" spans="1:8">
      <c r="A686" s="92">
        <v>2100210</v>
      </c>
      <c r="B686" s="93" t="s">
        <v>631</v>
      </c>
      <c r="C686" s="71">
        <v>0</v>
      </c>
      <c r="D686" s="72"/>
      <c r="E686" s="73" t="str">
        <f t="shared" si="31"/>
        <v/>
      </c>
      <c r="F686" s="74">
        <v>0</v>
      </c>
      <c r="G686" s="75" t="str">
        <f t="shared" si="32"/>
        <v/>
      </c>
      <c r="H686" s="76">
        <f t="shared" si="33"/>
        <v>0</v>
      </c>
    </row>
    <row r="687" ht="24" hidden="1" customHeight="1" spans="1:8">
      <c r="A687" s="92">
        <v>2100211</v>
      </c>
      <c r="B687" s="93" t="s">
        <v>632</v>
      </c>
      <c r="C687" s="71">
        <v>0</v>
      </c>
      <c r="D687" s="72"/>
      <c r="E687" s="73" t="str">
        <f t="shared" si="31"/>
        <v/>
      </c>
      <c r="F687" s="74">
        <v>0</v>
      </c>
      <c r="G687" s="75" t="str">
        <f t="shared" si="32"/>
        <v/>
      </c>
      <c r="H687" s="76">
        <f t="shared" si="33"/>
        <v>0</v>
      </c>
    </row>
    <row r="688" ht="24" hidden="1" customHeight="1" spans="1:9">
      <c r="A688" s="92">
        <v>2100299</v>
      </c>
      <c r="B688" s="93" t="s">
        <v>633</v>
      </c>
      <c r="C688" s="68"/>
      <c r="D688" s="68"/>
      <c r="E688" s="69" t="str">
        <f t="shared" si="31"/>
        <v/>
      </c>
      <c r="F688" s="70"/>
      <c r="G688" s="27" t="str">
        <f t="shared" si="32"/>
        <v/>
      </c>
      <c r="H688" s="32">
        <f t="shared" si="33"/>
        <v>0</v>
      </c>
      <c r="I688" s="78" t="s">
        <v>134</v>
      </c>
    </row>
    <row r="689" s="1" customFormat="1" ht="24" customHeight="1" spans="1:9">
      <c r="A689" s="94">
        <v>21003</v>
      </c>
      <c r="B689" s="94" t="s">
        <v>634</v>
      </c>
      <c r="C689" s="63">
        <f>SUM(C690:C692)</f>
        <v>633</v>
      </c>
      <c r="D689" s="63">
        <f>SUM(D690:D692)</f>
        <v>77</v>
      </c>
      <c r="E689" s="64">
        <f t="shared" si="31"/>
        <v>12.1642969984202</v>
      </c>
      <c r="F689" s="63">
        <f>SUM(F690:F692)</f>
        <v>90</v>
      </c>
      <c r="G689" s="19">
        <f t="shared" si="32"/>
        <v>-14.4444444444444</v>
      </c>
      <c r="H689" s="20">
        <f t="shared" si="33"/>
        <v>-13</v>
      </c>
      <c r="I689" s="78" t="s">
        <v>134</v>
      </c>
    </row>
    <row r="690" ht="24" hidden="1" customHeight="1" spans="1:9">
      <c r="A690" s="92">
        <v>2100301</v>
      </c>
      <c r="B690" s="93" t="s">
        <v>635</v>
      </c>
      <c r="C690" s="68"/>
      <c r="D690" s="68"/>
      <c r="E690" s="69" t="str">
        <f t="shared" si="31"/>
        <v/>
      </c>
      <c r="F690" s="70"/>
      <c r="G690" s="27" t="str">
        <f t="shared" si="32"/>
        <v/>
      </c>
      <c r="H690" s="32">
        <f t="shared" si="33"/>
        <v>0</v>
      </c>
      <c r="I690" s="78" t="s">
        <v>134</v>
      </c>
    </row>
    <row r="691" ht="24" customHeight="1" spans="1:9">
      <c r="A691" s="92">
        <v>2100302</v>
      </c>
      <c r="B691" s="93" t="s">
        <v>636</v>
      </c>
      <c r="C691" s="68">
        <v>554</v>
      </c>
      <c r="D691" s="68">
        <v>4</v>
      </c>
      <c r="E691" s="69">
        <f t="shared" si="31"/>
        <v>0.72202166064982</v>
      </c>
      <c r="F691" s="70">
        <v>0</v>
      </c>
      <c r="G691" s="27" t="str">
        <f t="shared" si="32"/>
        <v/>
      </c>
      <c r="H691" s="32">
        <f t="shared" si="33"/>
        <v>4</v>
      </c>
      <c r="I691" s="78" t="s">
        <v>134</v>
      </c>
    </row>
    <row r="692" ht="24" customHeight="1" spans="1:9">
      <c r="A692" s="92">
        <v>2100399</v>
      </c>
      <c r="B692" s="93" t="s">
        <v>637</v>
      </c>
      <c r="C692" s="68">
        <v>79</v>
      </c>
      <c r="D692" s="68">
        <v>73</v>
      </c>
      <c r="E692" s="69">
        <f t="shared" si="31"/>
        <v>92.4050632911392</v>
      </c>
      <c r="F692" s="70">
        <v>90</v>
      </c>
      <c r="G692" s="27">
        <f t="shared" si="32"/>
        <v>-18.8888888888889</v>
      </c>
      <c r="H692" s="32">
        <f t="shared" si="33"/>
        <v>-17</v>
      </c>
      <c r="I692" s="78" t="s">
        <v>134</v>
      </c>
    </row>
    <row r="693" s="1" customFormat="1" ht="24" customHeight="1" spans="1:9">
      <c r="A693" s="94">
        <v>21004</v>
      </c>
      <c r="B693" s="94" t="s">
        <v>638</v>
      </c>
      <c r="C693" s="63">
        <f>SUM(C694:C704)</f>
        <v>0</v>
      </c>
      <c r="D693" s="63">
        <f>SUM(D694:D704)</f>
        <v>10</v>
      </c>
      <c r="E693" s="64" t="str">
        <f t="shared" si="31"/>
        <v/>
      </c>
      <c r="F693" s="63">
        <f>SUM(F694:F704)</f>
        <v>7</v>
      </c>
      <c r="G693" s="19">
        <f t="shared" si="32"/>
        <v>42.8571428571429</v>
      </c>
      <c r="H693" s="20">
        <f t="shared" si="33"/>
        <v>3</v>
      </c>
      <c r="I693" s="78" t="s">
        <v>134</v>
      </c>
    </row>
    <row r="694" ht="24" hidden="1" customHeight="1" spans="1:9">
      <c r="A694" s="92">
        <v>2100401</v>
      </c>
      <c r="B694" s="93" t="s">
        <v>639</v>
      </c>
      <c r="C694" s="68"/>
      <c r="D694" s="68"/>
      <c r="E694" s="69" t="str">
        <f t="shared" si="31"/>
        <v/>
      </c>
      <c r="F694" s="70"/>
      <c r="G694" s="27" t="str">
        <f t="shared" si="32"/>
        <v/>
      </c>
      <c r="H694" s="32">
        <f t="shared" si="33"/>
        <v>0</v>
      </c>
      <c r="I694" s="78" t="s">
        <v>134</v>
      </c>
    </row>
    <row r="695" ht="24" hidden="1" customHeight="1" spans="1:9">
      <c r="A695" s="92">
        <v>2100402</v>
      </c>
      <c r="B695" s="93" t="s">
        <v>640</v>
      </c>
      <c r="C695" s="68"/>
      <c r="D695" s="68"/>
      <c r="E695" s="69" t="str">
        <f t="shared" si="31"/>
        <v/>
      </c>
      <c r="F695" s="70"/>
      <c r="G695" s="27" t="str">
        <f t="shared" si="32"/>
        <v/>
      </c>
      <c r="H695" s="32">
        <f t="shared" si="33"/>
        <v>0</v>
      </c>
      <c r="I695" s="78" t="s">
        <v>134</v>
      </c>
    </row>
    <row r="696" ht="24" hidden="1" customHeight="1" spans="1:8">
      <c r="A696" s="92">
        <v>2100403</v>
      </c>
      <c r="B696" s="93" t="s">
        <v>641</v>
      </c>
      <c r="C696" s="71">
        <v>0</v>
      </c>
      <c r="D696" s="72"/>
      <c r="E696" s="73" t="str">
        <f t="shared" si="31"/>
        <v/>
      </c>
      <c r="F696" s="74">
        <v>0</v>
      </c>
      <c r="G696" s="75" t="str">
        <f t="shared" si="32"/>
        <v/>
      </c>
      <c r="H696" s="76">
        <f t="shared" si="33"/>
        <v>0</v>
      </c>
    </row>
    <row r="697" ht="24" hidden="1" customHeight="1" spans="1:8">
      <c r="A697" s="92">
        <v>2100404</v>
      </c>
      <c r="B697" s="93" t="s">
        <v>642</v>
      </c>
      <c r="C697" s="71">
        <v>0</v>
      </c>
      <c r="D697" s="72"/>
      <c r="E697" s="73" t="str">
        <f t="shared" si="31"/>
        <v/>
      </c>
      <c r="F697" s="74">
        <v>0</v>
      </c>
      <c r="G697" s="75" t="str">
        <f t="shared" si="32"/>
        <v/>
      </c>
      <c r="H697" s="76">
        <f t="shared" si="33"/>
        <v>0</v>
      </c>
    </row>
    <row r="698" ht="24" hidden="1" customHeight="1" spans="1:8">
      <c r="A698" s="92">
        <v>2100405</v>
      </c>
      <c r="B698" s="93" t="s">
        <v>643</v>
      </c>
      <c r="C698" s="71">
        <v>0</v>
      </c>
      <c r="D698" s="72"/>
      <c r="E698" s="73" t="str">
        <f t="shared" si="31"/>
        <v/>
      </c>
      <c r="F698" s="74">
        <v>0</v>
      </c>
      <c r="G698" s="75" t="str">
        <f t="shared" si="32"/>
        <v/>
      </c>
      <c r="H698" s="76">
        <f t="shared" si="33"/>
        <v>0</v>
      </c>
    </row>
    <row r="699" ht="24" hidden="1" customHeight="1" spans="1:8">
      <c r="A699" s="92">
        <v>2100406</v>
      </c>
      <c r="B699" s="93" t="s">
        <v>644</v>
      </c>
      <c r="C699" s="71">
        <v>0</v>
      </c>
      <c r="D699" s="72"/>
      <c r="E699" s="73" t="str">
        <f t="shared" si="31"/>
        <v/>
      </c>
      <c r="F699" s="74">
        <v>0</v>
      </c>
      <c r="G699" s="75" t="str">
        <f t="shared" si="32"/>
        <v/>
      </c>
      <c r="H699" s="76">
        <f t="shared" si="33"/>
        <v>0</v>
      </c>
    </row>
    <row r="700" ht="24" hidden="1" customHeight="1" spans="1:9">
      <c r="A700" s="92">
        <v>2100407</v>
      </c>
      <c r="B700" s="93" t="s">
        <v>645</v>
      </c>
      <c r="C700" s="68"/>
      <c r="D700" s="68"/>
      <c r="E700" s="69" t="str">
        <f t="shared" si="31"/>
        <v/>
      </c>
      <c r="F700" s="70"/>
      <c r="G700" s="27" t="str">
        <f t="shared" si="32"/>
        <v/>
      </c>
      <c r="H700" s="32">
        <f t="shared" si="33"/>
        <v>0</v>
      </c>
      <c r="I700" s="78" t="s">
        <v>134</v>
      </c>
    </row>
    <row r="701" ht="24" customHeight="1" spans="1:9">
      <c r="A701" s="92">
        <v>2100408</v>
      </c>
      <c r="B701" s="93" t="s">
        <v>646</v>
      </c>
      <c r="C701" s="68">
        <v>0</v>
      </c>
      <c r="D701" s="68">
        <v>0</v>
      </c>
      <c r="E701" s="69" t="str">
        <f t="shared" si="31"/>
        <v/>
      </c>
      <c r="F701" s="70">
        <v>2</v>
      </c>
      <c r="G701" s="27">
        <f t="shared" si="32"/>
        <v>-100</v>
      </c>
      <c r="H701" s="32">
        <f t="shared" si="33"/>
        <v>-2</v>
      </c>
      <c r="I701" s="78" t="s">
        <v>134</v>
      </c>
    </row>
    <row r="702" ht="24" customHeight="1" spans="1:9">
      <c r="A702" s="92">
        <v>2100409</v>
      </c>
      <c r="B702" s="93" t="s">
        <v>647</v>
      </c>
      <c r="C702" s="68">
        <v>0</v>
      </c>
      <c r="D702" s="68">
        <v>10</v>
      </c>
      <c r="E702" s="69" t="str">
        <f t="shared" si="31"/>
        <v/>
      </c>
      <c r="F702" s="70">
        <v>5</v>
      </c>
      <c r="G702" s="27">
        <f t="shared" si="32"/>
        <v>100</v>
      </c>
      <c r="H702" s="32">
        <f t="shared" si="33"/>
        <v>5</v>
      </c>
      <c r="I702" s="78" t="s">
        <v>134</v>
      </c>
    </row>
    <row r="703" ht="24" hidden="1" customHeight="1" spans="1:9">
      <c r="A703" s="92">
        <v>2100410</v>
      </c>
      <c r="B703" s="93" t="s">
        <v>648</v>
      </c>
      <c r="C703" s="68"/>
      <c r="D703" s="68"/>
      <c r="E703" s="69" t="str">
        <f t="shared" si="31"/>
        <v/>
      </c>
      <c r="F703" s="70"/>
      <c r="G703" s="27" t="str">
        <f t="shared" si="32"/>
        <v/>
      </c>
      <c r="H703" s="32">
        <f t="shared" si="33"/>
        <v>0</v>
      </c>
      <c r="I703" s="78" t="s">
        <v>134</v>
      </c>
    </row>
    <row r="704" ht="24" hidden="1" customHeight="1" spans="1:9">
      <c r="A704" s="92">
        <v>2100499</v>
      </c>
      <c r="B704" s="93" t="s">
        <v>649</v>
      </c>
      <c r="C704" s="68"/>
      <c r="D704" s="68"/>
      <c r="E704" s="69" t="str">
        <f t="shared" si="31"/>
        <v/>
      </c>
      <c r="F704" s="70"/>
      <c r="G704" s="27" t="str">
        <f t="shared" si="32"/>
        <v/>
      </c>
      <c r="H704" s="32">
        <f t="shared" si="33"/>
        <v>0</v>
      </c>
      <c r="I704" s="78" t="s">
        <v>134</v>
      </c>
    </row>
    <row r="705" s="1" customFormat="1" ht="24" customHeight="1" spans="1:9">
      <c r="A705" s="94">
        <v>21006</v>
      </c>
      <c r="B705" s="94" t="s">
        <v>650</v>
      </c>
      <c r="C705" s="63">
        <f>C706</f>
        <v>0</v>
      </c>
      <c r="D705" s="63">
        <f>D706</f>
        <v>0</v>
      </c>
      <c r="E705" s="31">
        <v>0</v>
      </c>
      <c r="F705" s="63">
        <f>F706</f>
        <v>0</v>
      </c>
      <c r="G705" s="31" t="str">
        <f t="shared" si="32"/>
        <v/>
      </c>
      <c r="H705" s="20">
        <f t="shared" si="33"/>
        <v>0</v>
      </c>
      <c r="I705" s="78" t="s">
        <v>134</v>
      </c>
    </row>
    <row r="706" ht="24" hidden="1" customHeight="1" spans="1:9">
      <c r="A706" s="92">
        <v>2100601</v>
      </c>
      <c r="B706" s="93" t="s">
        <v>651</v>
      </c>
      <c r="C706" s="68"/>
      <c r="D706" s="68"/>
      <c r="E706" s="31">
        <v>0</v>
      </c>
      <c r="F706" s="70"/>
      <c r="G706" s="31" t="str">
        <f t="shared" si="32"/>
        <v/>
      </c>
      <c r="H706" s="32">
        <f t="shared" si="33"/>
        <v>0</v>
      </c>
      <c r="I706" s="78" t="s">
        <v>134</v>
      </c>
    </row>
    <row r="707" ht="24" hidden="1" customHeight="1" spans="1:8">
      <c r="A707" s="92">
        <v>2100699</v>
      </c>
      <c r="B707" s="93" t="s">
        <v>652</v>
      </c>
      <c r="C707" s="71">
        <v>0</v>
      </c>
      <c r="D707" s="72"/>
      <c r="E707" s="84" t="str">
        <f t="shared" si="31"/>
        <v/>
      </c>
      <c r="F707" s="85">
        <v>0</v>
      </c>
      <c r="G707" s="75" t="str">
        <f t="shared" si="32"/>
        <v/>
      </c>
      <c r="H707" s="76">
        <f t="shared" si="33"/>
        <v>0</v>
      </c>
    </row>
    <row r="708" s="1" customFormat="1" ht="24" customHeight="1" spans="1:9">
      <c r="A708" s="94">
        <v>21007</v>
      </c>
      <c r="B708" s="95" t="s">
        <v>653</v>
      </c>
      <c r="C708" s="63">
        <f>SUM(C709:C711)</f>
        <v>460</v>
      </c>
      <c r="D708" s="63">
        <f>SUM(D709:D711)</f>
        <v>490</v>
      </c>
      <c r="E708" s="64">
        <f t="shared" si="31"/>
        <v>106.521739130435</v>
      </c>
      <c r="F708" s="63">
        <f>SUM(F709:F711)</f>
        <v>480</v>
      </c>
      <c r="G708" s="19">
        <f t="shared" si="32"/>
        <v>2.08333333333333</v>
      </c>
      <c r="H708" s="20">
        <f t="shared" si="33"/>
        <v>10</v>
      </c>
      <c r="I708" s="78" t="s">
        <v>134</v>
      </c>
    </row>
    <row r="709" ht="24" hidden="1" customHeight="1" spans="1:9">
      <c r="A709" s="92">
        <v>2100716</v>
      </c>
      <c r="B709" s="93" t="s">
        <v>654</v>
      </c>
      <c r="C709" s="68"/>
      <c r="D709" s="68"/>
      <c r="E709" s="69" t="str">
        <f t="shared" si="31"/>
        <v/>
      </c>
      <c r="F709" s="70"/>
      <c r="G709" s="27" t="str">
        <f t="shared" si="32"/>
        <v/>
      </c>
      <c r="H709" s="32">
        <f t="shared" si="33"/>
        <v>0</v>
      </c>
      <c r="I709" s="78" t="s">
        <v>134</v>
      </c>
    </row>
    <row r="710" ht="24" customHeight="1" spans="1:9">
      <c r="A710" s="92">
        <v>2100717</v>
      </c>
      <c r="B710" s="93" t="s">
        <v>655</v>
      </c>
      <c r="C710" s="68">
        <v>455</v>
      </c>
      <c r="D710" s="68">
        <v>398</v>
      </c>
      <c r="E710" s="69">
        <f t="shared" ref="E710:E773" si="34">IFERROR(D710/C710*100,"")</f>
        <v>87.4725274725275</v>
      </c>
      <c r="F710" s="70">
        <v>408</v>
      </c>
      <c r="G710" s="27">
        <f t="shared" ref="G710:G773" si="35">IFERROR(H710/F710*100,"")</f>
        <v>-2.45098039215686</v>
      </c>
      <c r="H710" s="32">
        <f t="shared" ref="H710:H773" si="36">D710-F710</f>
        <v>-10</v>
      </c>
      <c r="I710" s="78" t="s">
        <v>134</v>
      </c>
    </row>
    <row r="711" ht="24" customHeight="1" spans="1:9">
      <c r="A711" s="92">
        <v>2100799</v>
      </c>
      <c r="B711" s="93" t="s">
        <v>656</v>
      </c>
      <c r="C711" s="68">
        <v>5</v>
      </c>
      <c r="D711" s="68">
        <v>92</v>
      </c>
      <c r="E711" s="69">
        <f t="shared" si="34"/>
        <v>1840</v>
      </c>
      <c r="F711" s="70">
        <v>72</v>
      </c>
      <c r="G711" s="27">
        <f t="shared" si="35"/>
        <v>27.7777777777778</v>
      </c>
      <c r="H711" s="32">
        <f t="shared" si="36"/>
        <v>20</v>
      </c>
      <c r="I711" s="78" t="s">
        <v>134</v>
      </c>
    </row>
    <row r="712" s="1" customFormat="1" ht="24" customHeight="1" spans="1:9">
      <c r="A712" s="94">
        <v>21010</v>
      </c>
      <c r="B712" s="94" t="s">
        <v>657</v>
      </c>
      <c r="C712" s="63">
        <f>SUM(C713:C721)</f>
        <v>0</v>
      </c>
      <c r="D712" s="63">
        <f>SUM(D713:D721)</f>
        <v>1</v>
      </c>
      <c r="E712" s="64" t="str">
        <f t="shared" si="34"/>
        <v/>
      </c>
      <c r="F712" s="63">
        <f>SUM(F713:F721)</f>
        <v>0</v>
      </c>
      <c r="G712" s="19" t="str">
        <f t="shared" si="35"/>
        <v/>
      </c>
      <c r="H712" s="20">
        <f t="shared" si="36"/>
        <v>1</v>
      </c>
      <c r="I712" s="78" t="s">
        <v>134</v>
      </c>
    </row>
    <row r="713" ht="24" hidden="1" customHeight="1" spans="1:9">
      <c r="A713" s="92">
        <v>2101001</v>
      </c>
      <c r="B713" s="93" t="s">
        <v>137</v>
      </c>
      <c r="C713" s="68"/>
      <c r="D713" s="68"/>
      <c r="E713" s="69" t="str">
        <f t="shared" si="34"/>
        <v/>
      </c>
      <c r="F713" s="70"/>
      <c r="G713" s="27" t="str">
        <f t="shared" si="35"/>
        <v/>
      </c>
      <c r="H713" s="32">
        <f t="shared" si="36"/>
        <v>0</v>
      </c>
      <c r="I713" s="78" t="s">
        <v>134</v>
      </c>
    </row>
    <row r="714" ht="24" hidden="1" customHeight="1" spans="1:9">
      <c r="A714" s="92">
        <v>2101002</v>
      </c>
      <c r="B714" s="93" t="s">
        <v>138</v>
      </c>
      <c r="C714" s="68"/>
      <c r="D714" s="68"/>
      <c r="E714" s="69" t="str">
        <f t="shared" si="34"/>
        <v/>
      </c>
      <c r="F714" s="70"/>
      <c r="G714" s="27" t="str">
        <f t="shared" si="35"/>
        <v/>
      </c>
      <c r="H714" s="32">
        <f t="shared" si="36"/>
        <v>0</v>
      </c>
      <c r="I714" s="78" t="s">
        <v>134</v>
      </c>
    </row>
    <row r="715" ht="24" hidden="1" customHeight="1" spans="1:8">
      <c r="A715" s="92">
        <v>2101003</v>
      </c>
      <c r="B715" s="93" t="s">
        <v>139</v>
      </c>
      <c r="C715" s="71">
        <v>0</v>
      </c>
      <c r="D715" s="72"/>
      <c r="E715" s="73" t="str">
        <f t="shared" si="34"/>
        <v/>
      </c>
      <c r="F715" s="74">
        <v>0</v>
      </c>
      <c r="G715" s="75" t="str">
        <f t="shared" si="35"/>
        <v/>
      </c>
      <c r="H715" s="76">
        <f t="shared" si="36"/>
        <v>0</v>
      </c>
    </row>
    <row r="716" ht="24" hidden="1" customHeight="1" spans="1:9">
      <c r="A716" s="92">
        <v>2101012</v>
      </c>
      <c r="B716" s="93" t="s">
        <v>658</v>
      </c>
      <c r="C716" s="68"/>
      <c r="D716" s="68"/>
      <c r="E716" s="69" t="str">
        <f t="shared" si="34"/>
        <v/>
      </c>
      <c r="F716" s="70"/>
      <c r="G716" s="27" t="str">
        <f t="shared" si="35"/>
        <v/>
      </c>
      <c r="H716" s="32">
        <f t="shared" si="36"/>
        <v>0</v>
      </c>
      <c r="I716" s="78" t="s">
        <v>134</v>
      </c>
    </row>
    <row r="717" ht="24" hidden="1" customHeight="1" spans="1:9">
      <c r="A717" s="92">
        <v>2101014</v>
      </c>
      <c r="B717" s="93" t="s">
        <v>659</v>
      </c>
      <c r="C717" s="68"/>
      <c r="D717" s="68"/>
      <c r="E717" s="69" t="str">
        <f t="shared" si="34"/>
        <v/>
      </c>
      <c r="F717" s="70"/>
      <c r="G717" s="31">
        <v>0</v>
      </c>
      <c r="H717" s="32">
        <f t="shared" si="36"/>
        <v>0</v>
      </c>
      <c r="I717" s="78" t="s">
        <v>134</v>
      </c>
    </row>
    <row r="718" ht="24" hidden="1" customHeight="1" spans="1:9">
      <c r="A718" s="92">
        <v>2101015</v>
      </c>
      <c r="B718" s="93" t="s">
        <v>660</v>
      </c>
      <c r="C718" s="68"/>
      <c r="D718" s="68"/>
      <c r="E718" s="69" t="str">
        <f t="shared" si="34"/>
        <v/>
      </c>
      <c r="F718" s="70"/>
      <c r="G718" s="27" t="str">
        <f t="shared" si="35"/>
        <v/>
      </c>
      <c r="H718" s="32">
        <f t="shared" si="36"/>
        <v>0</v>
      </c>
      <c r="I718" s="78" t="s">
        <v>134</v>
      </c>
    </row>
    <row r="719" ht="24" hidden="1" customHeight="1" spans="1:9">
      <c r="A719" s="92">
        <v>2101016</v>
      </c>
      <c r="B719" s="93" t="s">
        <v>661</v>
      </c>
      <c r="C719" s="68"/>
      <c r="D719" s="68"/>
      <c r="E719" s="69" t="str">
        <f t="shared" si="34"/>
        <v/>
      </c>
      <c r="F719" s="70"/>
      <c r="G719" s="27" t="str">
        <f t="shared" si="35"/>
        <v/>
      </c>
      <c r="H719" s="32">
        <f t="shared" si="36"/>
        <v>0</v>
      </c>
      <c r="I719" s="78" t="s">
        <v>134</v>
      </c>
    </row>
    <row r="720" ht="24" hidden="1" customHeight="1" spans="1:8">
      <c r="A720" s="92">
        <v>2101050</v>
      </c>
      <c r="B720" s="93" t="s">
        <v>146</v>
      </c>
      <c r="C720" s="71">
        <v>0</v>
      </c>
      <c r="D720" s="72"/>
      <c r="E720" s="73" t="str">
        <f t="shared" si="34"/>
        <v/>
      </c>
      <c r="F720" s="74">
        <v>0</v>
      </c>
      <c r="G720" s="75" t="str">
        <f t="shared" si="35"/>
        <v/>
      </c>
      <c r="H720" s="76">
        <f t="shared" si="36"/>
        <v>0</v>
      </c>
    </row>
    <row r="721" ht="24" customHeight="1" spans="1:9">
      <c r="A721" s="92">
        <v>2101099</v>
      </c>
      <c r="B721" s="93" t="s">
        <v>662</v>
      </c>
      <c r="C721" s="68">
        <v>0</v>
      </c>
      <c r="D721" s="68">
        <v>1</v>
      </c>
      <c r="E721" s="69" t="str">
        <f t="shared" si="34"/>
        <v/>
      </c>
      <c r="F721" s="70">
        <v>0</v>
      </c>
      <c r="G721" s="27" t="str">
        <f t="shared" si="35"/>
        <v/>
      </c>
      <c r="H721" s="32">
        <f t="shared" si="36"/>
        <v>1</v>
      </c>
      <c r="I721" s="78" t="s">
        <v>134</v>
      </c>
    </row>
    <row r="722" s="1" customFormat="1" ht="24" customHeight="1" spans="1:9">
      <c r="A722" s="94">
        <v>21011</v>
      </c>
      <c r="B722" s="94" t="s">
        <v>663</v>
      </c>
      <c r="C722" s="63">
        <f>SUM(C723:C726)</f>
        <v>197</v>
      </c>
      <c r="D722" s="63">
        <f>SUM(D723:D726)</f>
        <v>236</v>
      </c>
      <c r="E722" s="64">
        <f t="shared" si="34"/>
        <v>119.796954314721</v>
      </c>
      <c r="F722" s="63">
        <f>SUM(F723:F726)</f>
        <v>184</v>
      </c>
      <c r="G722" s="19">
        <f t="shared" si="35"/>
        <v>28.2608695652174</v>
      </c>
      <c r="H722" s="20">
        <f t="shared" si="36"/>
        <v>52</v>
      </c>
      <c r="I722" s="78" t="s">
        <v>134</v>
      </c>
    </row>
    <row r="723" ht="24" customHeight="1" spans="1:9">
      <c r="A723" s="92">
        <v>2101101</v>
      </c>
      <c r="B723" s="93" t="s">
        <v>664</v>
      </c>
      <c r="C723" s="68">
        <v>46</v>
      </c>
      <c r="D723" s="68">
        <v>34</v>
      </c>
      <c r="E723" s="69">
        <f t="shared" si="34"/>
        <v>73.9130434782609</v>
      </c>
      <c r="F723" s="70">
        <v>42</v>
      </c>
      <c r="G723" s="27">
        <f t="shared" si="35"/>
        <v>-19.047619047619</v>
      </c>
      <c r="H723" s="32">
        <f t="shared" si="36"/>
        <v>-8</v>
      </c>
      <c r="I723" s="78" t="s">
        <v>134</v>
      </c>
    </row>
    <row r="724" ht="24" customHeight="1" spans="1:9">
      <c r="A724" s="92">
        <v>2101102</v>
      </c>
      <c r="B724" s="93" t="s">
        <v>665</v>
      </c>
      <c r="C724" s="68">
        <v>151</v>
      </c>
      <c r="D724" s="68">
        <v>121</v>
      </c>
      <c r="E724" s="69">
        <f t="shared" si="34"/>
        <v>80.1324503311258</v>
      </c>
      <c r="F724" s="70">
        <v>142</v>
      </c>
      <c r="G724" s="27">
        <f t="shared" si="35"/>
        <v>-14.7887323943662</v>
      </c>
      <c r="H724" s="32">
        <f t="shared" si="36"/>
        <v>-21</v>
      </c>
      <c r="I724" s="78" t="s">
        <v>134</v>
      </c>
    </row>
    <row r="725" ht="24" customHeight="1" spans="1:9">
      <c r="A725" s="92">
        <v>2101103</v>
      </c>
      <c r="B725" s="93" t="s">
        <v>666</v>
      </c>
      <c r="C725" s="68">
        <v>0</v>
      </c>
      <c r="D725" s="68">
        <v>81</v>
      </c>
      <c r="E725" s="69" t="str">
        <f t="shared" si="34"/>
        <v/>
      </c>
      <c r="F725" s="70">
        <v>0</v>
      </c>
      <c r="G725" s="27" t="str">
        <f t="shared" si="35"/>
        <v/>
      </c>
      <c r="H725" s="32">
        <f t="shared" si="36"/>
        <v>81</v>
      </c>
      <c r="I725" s="78" t="s">
        <v>134</v>
      </c>
    </row>
    <row r="726" ht="24" hidden="1" customHeight="1" spans="1:9">
      <c r="A726" s="92">
        <v>2101199</v>
      </c>
      <c r="B726" s="93" t="s">
        <v>667</v>
      </c>
      <c r="C726" s="68"/>
      <c r="D726" s="68"/>
      <c r="E726" s="31">
        <v>0</v>
      </c>
      <c r="F726" s="70"/>
      <c r="G726" s="27" t="str">
        <f t="shared" si="35"/>
        <v/>
      </c>
      <c r="H726" s="32">
        <f t="shared" si="36"/>
        <v>0</v>
      </c>
      <c r="I726" s="78" t="s">
        <v>134</v>
      </c>
    </row>
    <row r="727" s="1" customFormat="1" ht="25.5" customHeight="1" spans="1:9">
      <c r="A727" s="94">
        <v>21012</v>
      </c>
      <c r="B727" s="94" t="s">
        <v>668</v>
      </c>
      <c r="C727" s="63">
        <f>C729</f>
        <v>1004</v>
      </c>
      <c r="D727" s="63">
        <f>D729</f>
        <v>1329</v>
      </c>
      <c r="E727" s="64">
        <f t="shared" si="34"/>
        <v>132.370517928287</v>
      </c>
      <c r="F727" s="63">
        <f>F729</f>
        <v>1260</v>
      </c>
      <c r="G727" s="19">
        <f t="shared" si="35"/>
        <v>5.47619047619048</v>
      </c>
      <c r="H727" s="20">
        <f t="shared" si="36"/>
        <v>69</v>
      </c>
      <c r="I727" s="78" t="s">
        <v>134</v>
      </c>
    </row>
    <row r="728" ht="0.75" hidden="1" customHeight="1" spans="1:8">
      <c r="A728" s="92">
        <v>2101201</v>
      </c>
      <c r="B728" s="93" t="s">
        <v>669</v>
      </c>
      <c r="C728" s="71">
        <v>0</v>
      </c>
      <c r="D728" s="72"/>
      <c r="E728" s="84" t="str">
        <f t="shared" si="34"/>
        <v/>
      </c>
      <c r="F728" s="85"/>
      <c r="G728" s="75" t="str">
        <f t="shared" si="35"/>
        <v/>
      </c>
      <c r="H728" s="76">
        <f t="shared" si="36"/>
        <v>0</v>
      </c>
    </row>
    <row r="729" ht="32.25" customHeight="1" spans="1:9">
      <c r="A729" s="92">
        <v>2101202</v>
      </c>
      <c r="B729" s="93" t="s">
        <v>670</v>
      </c>
      <c r="C729" s="68">
        <v>1004</v>
      </c>
      <c r="D729" s="68">
        <v>1329</v>
      </c>
      <c r="E729" s="69">
        <f t="shared" si="34"/>
        <v>132.370517928287</v>
      </c>
      <c r="F729" s="70">
        <v>1260</v>
      </c>
      <c r="G729" s="27">
        <f t="shared" si="35"/>
        <v>5.47619047619048</v>
      </c>
      <c r="H729" s="32">
        <f t="shared" si="36"/>
        <v>69</v>
      </c>
      <c r="I729" s="78" t="s">
        <v>134</v>
      </c>
    </row>
    <row r="730" ht="24" hidden="1" customHeight="1" spans="1:8">
      <c r="A730" s="92">
        <v>2101203</v>
      </c>
      <c r="B730" s="93" t="s">
        <v>671</v>
      </c>
      <c r="C730" s="71">
        <v>0</v>
      </c>
      <c r="D730" s="72"/>
      <c r="E730" s="84" t="str">
        <f t="shared" si="34"/>
        <v/>
      </c>
      <c r="F730" s="85"/>
      <c r="G730" s="75" t="str">
        <f t="shared" si="35"/>
        <v/>
      </c>
      <c r="H730" s="76">
        <f t="shared" si="36"/>
        <v>0</v>
      </c>
    </row>
    <row r="731" ht="31.5" hidden="1" customHeight="1" spans="1:8">
      <c r="A731" s="92">
        <v>2101204</v>
      </c>
      <c r="B731" s="93" t="s">
        <v>672</v>
      </c>
      <c r="C731" s="71">
        <v>0</v>
      </c>
      <c r="D731" s="72"/>
      <c r="E731" s="84" t="str">
        <f t="shared" si="34"/>
        <v/>
      </c>
      <c r="F731" s="85"/>
      <c r="G731" s="75" t="str">
        <f t="shared" si="35"/>
        <v/>
      </c>
      <c r="H731" s="76">
        <f t="shared" si="36"/>
        <v>0</v>
      </c>
    </row>
    <row r="732" ht="24" hidden="1" customHeight="1" spans="1:8">
      <c r="A732" s="92">
        <v>2101299</v>
      </c>
      <c r="B732" s="93" t="s">
        <v>673</v>
      </c>
      <c r="C732" s="71">
        <v>0</v>
      </c>
      <c r="D732" s="72"/>
      <c r="E732" s="84" t="str">
        <f t="shared" si="34"/>
        <v/>
      </c>
      <c r="F732" s="85"/>
      <c r="G732" s="75" t="str">
        <f t="shared" si="35"/>
        <v/>
      </c>
      <c r="H732" s="76">
        <f t="shared" si="36"/>
        <v>0</v>
      </c>
    </row>
    <row r="733" s="1" customFormat="1" ht="24" customHeight="1" spans="1:9">
      <c r="A733" s="94">
        <v>21013</v>
      </c>
      <c r="B733" s="94" t="s">
        <v>674</v>
      </c>
      <c r="C733" s="63">
        <f>SUM(C734:C736)</f>
        <v>4</v>
      </c>
      <c r="D733" s="63">
        <f>SUM(D734:D736)</f>
        <v>174</v>
      </c>
      <c r="E733" s="64">
        <f t="shared" si="34"/>
        <v>4350</v>
      </c>
      <c r="F733" s="63">
        <f>SUM(F734:F736)</f>
        <v>90</v>
      </c>
      <c r="G733" s="19">
        <f t="shared" si="35"/>
        <v>93.3333333333333</v>
      </c>
      <c r="H733" s="20">
        <f t="shared" si="36"/>
        <v>84</v>
      </c>
      <c r="I733" s="78" t="s">
        <v>134</v>
      </c>
    </row>
    <row r="734" ht="24" customHeight="1" spans="1:9">
      <c r="A734" s="92">
        <v>2101301</v>
      </c>
      <c r="B734" s="93" t="s">
        <v>675</v>
      </c>
      <c r="C734" s="68">
        <v>4</v>
      </c>
      <c r="D734" s="68">
        <v>91</v>
      </c>
      <c r="E734" s="69">
        <f t="shared" si="34"/>
        <v>2275</v>
      </c>
      <c r="F734" s="70">
        <v>52</v>
      </c>
      <c r="G734" s="27">
        <f t="shared" si="35"/>
        <v>75</v>
      </c>
      <c r="H734" s="32">
        <f t="shared" si="36"/>
        <v>39</v>
      </c>
      <c r="I734" s="78" t="s">
        <v>134</v>
      </c>
    </row>
    <row r="735" ht="24" hidden="1" customHeight="1" spans="1:9">
      <c r="A735" s="92">
        <v>2101302</v>
      </c>
      <c r="B735" s="93" t="s">
        <v>676</v>
      </c>
      <c r="C735" s="68"/>
      <c r="D735" s="68"/>
      <c r="E735" s="31">
        <v>0</v>
      </c>
      <c r="F735" s="70"/>
      <c r="G735" s="31" t="str">
        <f t="shared" si="35"/>
        <v/>
      </c>
      <c r="H735" s="32">
        <f t="shared" si="36"/>
        <v>0</v>
      </c>
      <c r="I735" s="78" t="s">
        <v>134</v>
      </c>
    </row>
    <row r="736" ht="24" customHeight="1" spans="1:9">
      <c r="A736" s="92">
        <v>2101399</v>
      </c>
      <c r="B736" s="93" t="s">
        <v>677</v>
      </c>
      <c r="C736" s="68">
        <v>0</v>
      </c>
      <c r="D736" s="68">
        <v>83</v>
      </c>
      <c r="E736" s="69" t="str">
        <f t="shared" si="34"/>
        <v/>
      </c>
      <c r="F736" s="70">
        <v>38</v>
      </c>
      <c r="G736" s="27">
        <f t="shared" si="35"/>
        <v>118.421052631579</v>
      </c>
      <c r="H736" s="32">
        <f t="shared" si="36"/>
        <v>45</v>
      </c>
      <c r="I736" s="78" t="s">
        <v>134</v>
      </c>
    </row>
    <row r="737" s="1" customFormat="1" ht="24" customHeight="1" spans="1:9">
      <c r="A737" s="94">
        <v>21014</v>
      </c>
      <c r="B737" s="94" t="s">
        <v>678</v>
      </c>
      <c r="C737" s="63">
        <f>C738</f>
        <v>0</v>
      </c>
      <c r="D737" s="63">
        <f>D738</f>
        <v>3</v>
      </c>
      <c r="E737" s="64" t="str">
        <f t="shared" si="34"/>
        <v/>
      </c>
      <c r="F737" s="63">
        <f>F738</f>
        <v>1</v>
      </c>
      <c r="G737" s="19">
        <f t="shared" si="35"/>
        <v>200</v>
      </c>
      <c r="H737" s="20">
        <f t="shared" si="36"/>
        <v>2</v>
      </c>
      <c r="I737" s="78" t="s">
        <v>134</v>
      </c>
    </row>
    <row r="738" ht="24" customHeight="1" spans="1:9">
      <c r="A738" s="92">
        <v>2101401</v>
      </c>
      <c r="B738" s="93" t="s">
        <v>679</v>
      </c>
      <c r="C738" s="68">
        <v>0</v>
      </c>
      <c r="D738" s="68">
        <v>3</v>
      </c>
      <c r="E738" s="69" t="str">
        <f t="shared" si="34"/>
        <v/>
      </c>
      <c r="F738" s="70">
        <v>1</v>
      </c>
      <c r="G738" s="27">
        <f t="shared" si="35"/>
        <v>200</v>
      </c>
      <c r="H738" s="32">
        <f t="shared" si="36"/>
        <v>2</v>
      </c>
      <c r="I738" s="78" t="s">
        <v>134</v>
      </c>
    </row>
    <row r="739" ht="24" hidden="1" customHeight="1" spans="1:8">
      <c r="A739" s="92">
        <v>2101499</v>
      </c>
      <c r="B739" s="93" t="s">
        <v>680</v>
      </c>
      <c r="C739" s="71">
        <v>0</v>
      </c>
      <c r="D739" s="72"/>
      <c r="E739" s="84" t="str">
        <f t="shared" si="34"/>
        <v/>
      </c>
      <c r="F739" s="85">
        <v>0</v>
      </c>
      <c r="G739" s="75" t="str">
        <f t="shared" si="35"/>
        <v/>
      </c>
      <c r="H739" s="76">
        <f t="shared" si="36"/>
        <v>0</v>
      </c>
    </row>
    <row r="740" s="1" customFormat="1" ht="24" customHeight="1" spans="1:9">
      <c r="A740" s="94">
        <v>21099</v>
      </c>
      <c r="B740" s="94" t="s">
        <v>681</v>
      </c>
      <c r="C740" s="63">
        <f>C741</f>
        <v>0</v>
      </c>
      <c r="D740" s="63">
        <f>D741</f>
        <v>0</v>
      </c>
      <c r="E740" s="64" t="str">
        <f t="shared" si="34"/>
        <v/>
      </c>
      <c r="F740" s="63">
        <f>F741</f>
        <v>0</v>
      </c>
      <c r="G740" s="19" t="str">
        <f t="shared" si="35"/>
        <v/>
      </c>
      <c r="H740" s="20">
        <f t="shared" si="36"/>
        <v>0</v>
      </c>
      <c r="I740" s="78" t="s">
        <v>134</v>
      </c>
    </row>
    <row r="741" ht="24" hidden="1" customHeight="1" spans="1:9">
      <c r="A741" s="92">
        <v>2109901</v>
      </c>
      <c r="B741" s="93" t="s">
        <v>682</v>
      </c>
      <c r="C741" s="68"/>
      <c r="D741" s="68"/>
      <c r="E741" s="69" t="str">
        <f t="shared" si="34"/>
        <v/>
      </c>
      <c r="F741" s="70"/>
      <c r="G741" s="27" t="str">
        <f t="shared" si="35"/>
        <v/>
      </c>
      <c r="H741" s="32">
        <f t="shared" si="36"/>
        <v>0</v>
      </c>
      <c r="I741" s="78" t="s">
        <v>134</v>
      </c>
    </row>
    <row r="742" s="1" customFormat="1" ht="24" customHeight="1" spans="1:9">
      <c r="A742" s="94">
        <v>211</v>
      </c>
      <c r="B742" s="94" t="s">
        <v>683</v>
      </c>
      <c r="C742" s="63">
        <f>C743+C752+C756+C776+C778+C764+C788+C786+C784</f>
        <v>0</v>
      </c>
      <c r="D742" s="63">
        <f>D743+D752+D756+D776+D778+D764+D788+D786+D784</f>
        <v>18</v>
      </c>
      <c r="E742" s="64" t="str">
        <f t="shared" si="34"/>
        <v/>
      </c>
      <c r="F742" s="63">
        <f>F743+F752+F756+F776+F778+F764+F788+F786+F784</f>
        <v>35</v>
      </c>
      <c r="G742" s="19">
        <f t="shared" si="35"/>
        <v>-48.5714285714286</v>
      </c>
      <c r="H742" s="20">
        <f t="shared" si="36"/>
        <v>-17</v>
      </c>
      <c r="I742" s="78" t="s">
        <v>134</v>
      </c>
    </row>
    <row r="743" s="1" customFormat="1" ht="24" customHeight="1" spans="1:9">
      <c r="A743" s="94">
        <v>21101</v>
      </c>
      <c r="B743" s="94" t="s">
        <v>684</v>
      </c>
      <c r="C743" s="63">
        <f>SUM(C744:C751)</f>
        <v>0</v>
      </c>
      <c r="D743" s="63">
        <f>SUM(D744:D751)</f>
        <v>0</v>
      </c>
      <c r="E743" s="64" t="str">
        <f t="shared" si="34"/>
        <v/>
      </c>
      <c r="F743" s="63">
        <f>SUM(F744:F751)</f>
        <v>0</v>
      </c>
      <c r="G743" s="19" t="str">
        <f t="shared" si="35"/>
        <v/>
      </c>
      <c r="H743" s="20">
        <f t="shared" si="36"/>
        <v>0</v>
      </c>
      <c r="I743" s="78" t="s">
        <v>134</v>
      </c>
    </row>
    <row r="744" ht="24" hidden="1" customHeight="1" spans="1:9">
      <c r="A744" s="92">
        <v>2110101</v>
      </c>
      <c r="B744" s="93" t="s">
        <v>137</v>
      </c>
      <c r="C744" s="68"/>
      <c r="D744" s="68"/>
      <c r="E744" s="69" t="str">
        <f t="shared" si="34"/>
        <v/>
      </c>
      <c r="F744" s="70"/>
      <c r="G744" s="27" t="str">
        <f t="shared" si="35"/>
        <v/>
      </c>
      <c r="H744" s="32">
        <f t="shared" si="36"/>
        <v>0</v>
      </c>
      <c r="I744" s="78" t="s">
        <v>134</v>
      </c>
    </row>
    <row r="745" ht="24" hidden="1" customHeight="1" spans="1:9">
      <c r="A745" s="92">
        <v>2110102</v>
      </c>
      <c r="B745" s="93" t="s">
        <v>138</v>
      </c>
      <c r="C745" s="68"/>
      <c r="D745" s="68"/>
      <c r="E745" s="69" t="str">
        <f t="shared" si="34"/>
        <v/>
      </c>
      <c r="F745" s="70"/>
      <c r="G745" s="27" t="str">
        <f t="shared" si="35"/>
        <v/>
      </c>
      <c r="H745" s="32">
        <f t="shared" si="36"/>
        <v>0</v>
      </c>
      <c r="I745" s="78" t="s">
        <v>134</v>
      </c>
    </row>
    <row r="746" ht="24" hidden="1" customHeight="1" spans="1:9">
      <c r="A746" s="92">
        <v>2110103</v>
      </c>
      <c r="B746" s="93" t="s">
        <v>139</v>
      </c>
      <c r="C746" s="68"/>
      <c r="D746" s="68"/>
      <c r="E746" s="69" t="str">
        <f t="shared" si="34"/>
        <v/>
      </c>
      <c r="F746" s="70"/>
      <c r="G746" s="27" t="str">
        <f t="shared" si="35"/>
        <v/>
      </c>
      <c r="H746" s="32">
        <f t="shared" si="36"/>
        <v>0</v>
      </c>
      <c r="I746" s="78" t="s">
        <v>134</v>
      </c>
    </row>
    <row r="747" ht="24" hidden="1" customHeight="1" spans="1:9">
      <c r="A747" s="92">
        <v>2110104</v>
      </c>
      <c r="B747" s="93" t="s">
        <v>685</v>
      </c>
      <c r="C747" s="68"/>
      <c r="D747" s="68"/>
      <c r="E747" s="69" t="str">
        <f t="shared" si="34"/>
        <v/>
      </c>
      <c r="F747" s="70"/>
      <c r="G747" s="27" t="str">
        <f t="shared" si="35"/>
        <v/>
      </c>
      <c r="H747" s="32">
        <f t="shared" si="36"/>
        <v>0</v>
      </c>
      <c r="I747" s="78" t="s">
        <v>134</v>
      </c>
    </row>
    <row r="748" ht="24" hidden="1" customHeight="1" spans="1:9">
      <c r="A748" s="92">
        <v>2110105</v>
      </c>
      <c r="B748" s="93" t="s">
        <v>686</v>
      </c>
      <c r="C748" s="68"/>
      <c r="D748" s="68"/>
      <c r="E748" s="31" t="str">
        <f t="shared" si="34"/>
        <v/>
      </c>
      <c r="F748" s="70"/>
      <c r="G748" s="31">
        <v>0</v>
      </c>
      <c r="H748" s="32">
        <f t="shared" si="36"/>
        <v>0</v>
      </c>
      <c r="I748" s="78" t="s">
        <v>134</v>
      </c>
    </row>
    <row r="749" ht="24" hidden="1" customHeight="1" spans="1:8">
      <c r="A749" s="92">
        <v>2110106</v>
      </c>
      <c r="B749" s="93" t="s">
        <v>687</v>
      </c>
      <c r="C749" s="71">
        <v>0</v>
      </c>
      <c r="D749" s="72"/>
      <c r="E749" s="73" t="str">
        <f t="shared" si="34"/>
        <v/>
      </c>
      <c r="F749" s="74">
        <v>0</v>
      </c>
      <c r="G749" s="75" t="str">
        <f t="shared" si="35"/>
        <v/>
      </c>
      <c r="H749" s="76">
        <f t="shared" si="36"/>
        <v>0</v>
      </c>
    </row>
    <row r="750" ht="24" hidden="1" customHeight="1" spans="1:8">
      <c r="A750" s="92">
        <v>2110107</v>
      </c>
      <c r="B750" s="93" t="s">
        <v>688</v>
      </c>
      <c r="C750" s="71">
        <v>0</v>
      </c>
      <c r="D750" s="72"/>
      <c r="E750" s="73" t="str">
        <f t="shared" si="34"/>
        <v/>
      </c>
      <c r="F750" s="74">
        <v>0</v>
      </c>
      <c r="G750" s="75" t="str">
        <f t="shared" si="35"/>
        <v/>
      </c>
      <c r="H750" s="76">
        <f t="shared" si="36"/>
        <v>0</v>
      </c>
    </row>
    <row r="751" ht="24" hidden="1" customHeight="1" spans="1:9">
      <c r="A751" s="92">
        <v>2110199</v>
      </c>
      <c r="B751" s="93" t="s">
        <v>689</v>
      </c>
      <c r="C751" s="68"/>
      <c r="D751" s="68"/>
      <c r="E751" s="69" t="str">
        <f t="shared" si="34"/>
        <v/>
      </c>
      <c r="F751" s="70"/>
      <c r="G751" s="27" t="str">
        <f t="shared" si="35"/>
        <v/>
      </c>
      <c r="H751" s="32">
        <f t="shared" si="36"/>
        <v>0</v>
      </c>
      <c r="I751" s="78" t="s">
        <v>134</v>
      </c>
    </row>
    <row r="752" s="1" customFormat="1" ht="24" customHeight="1" spans="1:9">
      <c r="A752" s="94">
        <v>21102</v>
      </c>
      <c r="B752" s="94" t="s">
        <v>690</v>
      </c>
      <c r="C752" s="63">
        <f>C753+C755</f>
        <v>0</v>
      </c>
      <c r="D752" s="63">
        <f>D753+D755</f>
        <v>0</v>
      </c>
      <c r="E752" s="64" t="str">
        <f t="shared" si="34"/>
        <v/>
      </c>
      <c r="F752" s="63">
        <f>F753+F755+F754</f>
        <v>0</v>
      </c>
      <c r="G752" s="19" t="str">
        <f t="shared" si="35"/>
        <v/>
      </c>
      <c r="H752" s="20">
        <f t="shared" si="36"/>
        <v>0</v>
      </c>
      <c r="I752" s="78" t="s">
        <v>134</v>
      </c>
    </row>
    <row r="753" ht="24" hidden="1" customHeight="1" spans="1:9">
      <c r="A753" s="92">
        <v>2110203</v>
      </c>
      <c r="B753" s="93" t="s">
        <v>691</v>
      </c>
      <c r="C753" s="68"/>
      <c r="D753" s="68"/>
      <c r="E753" s="69" t="str">
        <f t="shared" si="34"/>
        <v/>
      </c>
      <c r="F753" s="70"/>
      <c r="G753" s="31">
        <v>0</v>
      </c>
      <c r="H753" s="32">
        <f t="shared" si="36"/>
        <v>0</v>
      </c>
      <c r="I753" s="78" t="s">
        <v>134</v>
      </c>
    </row>
    <row r="754" ht="24" hidden="1" customHeight="1" spans="1:8">
      <c r="A754" s="92">
        <v>2110204</v>
      </c>
      <c r="B754" s="93" t="s">
        <v>692</v>
      </c>
      <c r="C754" s="71">
        <v>0</v>
      </c>
      <c r="D754" s="72"/>
      <c r="E754" s="73" t="str">
        <f t="shared" si="34"/>
        <v/>
      </c>
      <c r="F754" s="74">
        <v>0</v>
      </c>
      <c r="G754" s="75" t="str">
        <f t="shared" si="35"/>
        <v/>
      </c>
      <c r="H754" s="76">
        <f t="shared" si="36"/>
        <v>0</v>
      </c>
    </row>
    <row r="755" ht="24" hidden="1" customHeight="1" spans="1:9">
      <c r="A755" s="92">
        <v>2110299</v>
      </c>
      <c r="B755" s="93" t="s">
        <v>693</v>
      </c>
      <c r="C755" s="68"/>
      <c r="D755" s="68"/>
      <c r="E755" s="69" t="str">
        <f t="shared" si="34"/>
        <v/>
      </c>
      <c r="F755" s="70"/>
      <c r="G755" s="27" t="str">
        <f t="shared" si="35"/>
        <v/>
      </c>
      <c r="H755" s="32">
        <f t="shared" si="36"/>
        <v>0</v>
      </c>
      <c r="I755" s="78" t="s">
        <v>134</v>
      </c>
    </row>
    <row r="756" s="1" customFormat="1" ht="24" customHeight="1" spans="1:9">
      <c r="A756" s="94">
        <v>21103</v>
      </c>
      <c r="B756" s="94" t="s">
        <v>694</v>
      </c>
      <c r="C756" s="63">
        <f>SUM(C757:C763)</f>
        <v>0</v>
      </c>
      <c r="D756" s="63">
        <f>SUM(D757:D763)</f>
        <v>18</v>
      </c>
      <c r="E756" s="64" t="str">
        <f t="shared" si="34"/>
        <v/>
      </c>
      <c r="F756" s="63">
        <f>SUM(F757:F763)</f>
        <v>34</v>
      </c>
      <c r="G756" s="19">
        <f t="shared" si="35"/>
        <v>-47.0588235294118</v>
      </c>
      <c r="H756" s="20">
        <f t="shared" si="36"/>
        <v>-16</v>
      </c>
      <c r="I756" s="78" t="s">
        <v>134</v>
      </c>
    </row>
    <row r="757" ht="24" hidden="1" customHeight="1" spans="1:9">
      <c r="A757" s="92">
        <v>2110301</v>
      </c>
      <c r="B757" s="93" t="s">
        <v>695</v>
      </c>
      <c r="C757" s="68"/>
      <c r="D757" s="68"/>
      <c r="E757" s="69" t="str">
        <f t="shared" si="34"/>
        <v/>
      </c>
      <c r="F757" s="70"/>
      <c r="G757" s="27" t="str">
        <f t="shared" si="35"/>
        <v/>
      </c>
      <c r="H757" s="32">
        <f t="shared" si="36"/>
        <v>0</v>
      </c>
      <c r="I757" s="78" t="s">
        <v>134</v>
      </c>
    </row>
    <row r="758" ht="24" hidden="1" customHeight="1" spans="1:9">
      <c r="A758" s="92">
        <v>2110302</v>
      </c>
      <c r="B758" s="93" t="s">
        <v>696</v>
      </c>
      <c r="C758" s="68"/>
      <c r="D758" s="68"/>
      <c r="E758" s="69" t="str">
        <f t="shared" si="34"/>
        <v/>
      </c>
      <c r="F758" s="70"/>
      <c r="G758" s="27" t="str">
        <f t="shared" si="35"/>
        <v/>
      </c>
      <c r="H758" s="32">
        <f t="shared" si="36"/>
        <v>0</v>
      </c>
      <c r="I758" s="78" t="s">
        <v>134</v>
      </c>
    </row>
    <row r="759" ht="24" hidden="1" customHeight="1" spans="1:8">
      <c r="A759" s="92">
        <v>2110303</v>
      </c>
      <c r="B759" s="93" t="s">
        <v>697</v>
      </c>
      <c r="C759" s="71">
        <v>0</v>
      </c>
      <c r="D759" s="72"/>
      <c r="E759" s="73" t="str">
        <f t="shared" si="34"/>
        <v/>
      </c>
      <c r="F759" s="74">
        <v>0</v>
      </c>
      <c r="G759" s="75" t="str">
        <f t="shared" si="35"/>
        <v/>
      </c>
      <c r="H759" s="76">
        <f t="shared" si="36"/>
        <v>0</v>
      </c>
    </row>
    <row r="760" ht="24" hidden="1" customHeight="1" spans="1:9">
      <c r="A760" s="92">
        <v>2110304</v>
      </c>
      <c r="B760" s="93" t="s">
        <v>698</v>
      </c>
      <c r="C760" s="68"/>
      <c r="D760" s="68"/>
      <c r="E760" s="69" t="str">
        <f t="shared" si="34"/>
        <v/>
      </c>
      <c r="F760" s="70"/>
      <c r="G760" s="27" t="str">
        <f t="shared" si="35"/>
        <v/>
      </c>
      <c r="H760" s="32">
        <f t="shared" si="36"/>
        <v>0</v>
      </c>
      <c r="I760" s="78" t="s">
        <v>134</v>
      </c>
    </row>
    <row r="761" ht="24" hidden="1" customHeight="1" spans="1:8">
      <c r="A761" s="92">
        <v>2110305</v>
      </c>
      <c r="B761" s="93" t="s">
        <v>699</v>
      </c>
      <c r="C761" s="71">
        <v>0</v>
      </c>
      <c r="D761" s="72"/>
      <c r="E761" s="73" t="str">
        <f t="shared" si="34"/>
        <v/>
      </c>
      <c r="F761" s="74">
        <v>0</v>
      </c>
      <c r="G761" s="75" t="str">
        <f t="shared" si="35"/>
        <v/>
      </c>
      <c r="H761" s="76">
        <f t="shared" si="36"/>
        <v>0</v>
      </c>
    </row>
    <row r="762" ht="24" hidden="1" customHeight="1" spans="1:8">
      <c r="A762" s="92">
        <v>2110306</v>
      </c>
      <c r="B762" s="93" t="s">
        <v>700</v>
      </c>
      <c r="C762" s="71">
        <v>0</v>
      </c>
      <c r="D762" s="72"/>
      <c r="E762" s="73" t="str">
        <f t="shared" si="34"/>
        <v/>
      </c>
      <c r="F762" s="74">
        <v>0</v>
      </c>
      <c r="G762" s="75" t="str">
        <f t="shared" si="35"/>
        <v/>
      </c>
      <c r="H762" s="76">
        <f t="shared" si="36"/>
        <v>0</v>
      </c>
    </row>
    <row r="763" ht="24" customHeight="1" spans="1:9">
      <c r="A763" s="92">
        <v>2110399</v>
      </c>
      <c r="B763" s="93" t="s">
        <v>701</v>
      </c>
      <c r="C763" s="68">
        <v>0</v>
      </c>
      <c r="D763" s="68">
        <v>18</v>
      </c>
      <c r="E763" s="69" t="str">
        <f t="shared" si="34"/>
        <v/>
      </c>
      <c r="F763" s="70">
        <v>34</v>
      </c>
      <c r="G763" s="27">
        <f t="shared" si="35"/>
        <v>-47.0588235294118</v>
      </c>
      <c r="H763" s="32">
        <f t="shared" si="36"/>
        <v>-16</v>
      </c>
      <c r="I763" s="78" t="s">
        <v>134</v>
      </c>
    </row>
    <row r="764" s="1" customFormat="1" ht="24" customHeight="1" spans="1:9">
      <c r="A764" s="94">
        <v>21104</v>
      </c>
      <c r="B764" s="94" t="s">
        <v>702</v>
      </c>
      <c r="C764" s="86">
        <f>SUM(C765:C769)</f>
        <v>0</v>
      </c>
      <c r="D764" s="86">
        <f>SUM(D765:D769)</f>
        <v>0</v>
      </c>
      <c r="E764" s="31">
        <v>0</v>
      </c>
      <c r="F764" s="86">
        <f>SUM(F765:F769)</f>
        <v>0</v>
      </c>
      <c r="G764" s="19" t="str">
        <f t="shared" si="35"/>
        <v/>
      </c>
      <c r="H764" s="20">
        <f t="shared" si="36"/>
        <v>0</v>
      </c>
      <c r="I764" s="78" t="s">
        <v>134</v>
      </c>
    </row>
    <row r="765" ht="24" hidden="1" customHeight="1" spans="1:8">
      <c r="A765" s="92">
        <v>2110401</v>
      </c>
      <c r="B765" s="93" t="s">
        <v>703</v>
      </c>
      <c r="C765" s="71">
        <v>0</v>
      </c>
      <c r="D765" s="72"/>
      <c r="E765" s="31" t="str">
        <f t="shared" si="34"/>
        <v/>
      </c>
      <c r="F765" s="85">
        <v>0</v>
      </c>
      <c r="G765" s="75" t="str">
        <f t="shared" si="35"/>
        <v/>
      </c>
      <c r="H765" s="76">
        <f t="shared" si="36"/>
        <v>0</v>
      </c>
    </row>
    <row r="766" ht="24" hidden="1" customHeight="1" spans="1:9">
      <c r="A766" s="92">
        <v>2110402</v>
      </c>
      <c r="B766" s="93" t="s">
        <v>704</v>
      </c>
      <c r="C766" s="68"/>
      <c r="D766" s="68"/>
      <c r="E766" s="31">
        <v>0</v>
      </c>
      <c r="F766" s="70"/>
      <c r="G766" s="27" t="str">
        <f t="shared" si="35"/>
        <v/>
      </c>
      <c r="H766" s="32">
        <f t="shared" si="36"/>
        <v>0</v>
      </c>
      <c r="I766" s="78" t="s">
        <v>134</v>
      </c>
    </row>
    <row r="767" ht="24" hidden="1" customHeight="1" spans="1:8">
      <c r="A767" s="92">
        <v>2110403</v>
      </c>
      <c r="B767" s="93" t="s">
        <v>705</v>
      </c>
      <c r="C767" s="71">
        <v>0</v>
      </c>
      <c r="D767" s="72"/>
      <c r="E767" s="84" t="str">
        <f t="shared" si="34"/>
        <v/>
      </c>
      <c r="F767" s="85">
        <v>0</v>
      </c>
      <c r="G767" s="75" t="str">
        <f t="shared" si="35"/>
        <v/>
      </c>
      <c r="H767" s="76">
        <f t="shared" si="36"/>
        <v>0</v>
      </c>
    </row>
    <row r="768" ht="24" hidden="1" customHeight="1" spans="1:8">
      <c r="A768" s="92">
        <v>2110404</v>
      </c>
      <c r="B768" s="93" t="s">
        <v>706</v>
      </c>
      <c r="C768" s="71">
        <v>0</v>
      </c>
      <c r="D768" s="72"/>
      <c r="E768" s="84" t="str">
        <f t="shared" si="34"/>
        <v/>
      </c>
      <c r="F768" s="85">
        <v>0</v>
      </c>
      <c r="G768" s="75" t="str">
        <f t="shared" si="35"/>
        <v/>
      </c>
      <c r="H768" s="76">
        <f t="shared" si="36"/>
        <v>0</v>
      </c>
    </row>
    <row r="769" ht="24" hidden="1" customHeight="1" spans="1:8">
      <c r="A769" s="92">
        <v>2110499</v>
      </c>
      <c r="B769" s="93" t="s">
        <v>707</v>
      </c>
      <c r="C769" s="71">
        <v>0</v>
      </c>
      <c r="D769" s="72"/>
      <c r="E769" s="84" t="str">
        <f t="shared" si="34"/>
        <v/>
      </c>
      <c r="F769" s="85">
        <v>0</v>
      </c>
      <c r="G769" s="75" t="str">
        <f t="shared" si="35"/>
        <v/>
      </c>
      <c r="H769" s="76">
        <f t="shared" si="36"/>
        <v>0</v>
      </c>
    </row>
    <row r="770" s="1" customFormat="1" ht="24" hidden="1" customHeight="1" spans="1:8">
      <c r="A770" s="94">
        <v>21105</v>
      </c>
      <c r="B770" s="94" t="s">
        <v>708</v>
      </c>
      <c r="C770" s="87">
        <v>0</v>
      </c>
      <c r="D770" s="88"/>
      <c r="E770" s="84" t="str">
        <f t="shared" si="34"/>
        <v/>
      </c>
      <c r="F770" s="85">
        <v>0</v>
      </c>
      <c r="G770" s="89" t="str">
        <f t="shared" si="35"/>
        <v/>
      </c>
      <c r="H770" s="90">
        <f t="shared" si="36"/>
        <v>0</v>
      </c>
    </row>
    <row r="771" ht="24" hidden="1" customHeight="1" spans="1:8">
      <c r="A771" s="92">
        <v>2110501</v>
      </c>
      <c r="B771" s="93" t="s">
        <v>709</v>
      </c>
      <c r="C771" s="71">
        <v>0</v>
      </c>
      <c r="D771" s="72"/>
      <c r="E771" s="84" t="str">
        <f t="shared" si="34"/>
        <v/>
      </c>
      <c r="F771" s="85">
        <v>0</v>
      </c>
      <c r="G771" s="75" t="str">
        <f t="shared" si="35"/>
        <v/>
      </c>
      <c r="H771" s="76">
        <f t="shared" si="36"/>
        <v>0</v>
      </c>
    </row>
    <row r="772" ht="24" hidden="1" customHeight="1" spans="1:8">
      <c r="A772" s="92">
        <v>2110502</v>
      </c>
      <c r="B772" s="93" t="s">
        <v>710</v>
      </c>
      <c r="C772" s="71">
        <v>0</v>
      </c>
      <c r="D772" s="72"/>
      <c r="E772" s="84" t="str">
        <f t="shared" si="34"/>
        <v/>
      </c>
      <c r="F772" s="85">
        <v>0</v>
      </c>
      <c r="G772" s="75" t="str">
        <f t="shared" si="35"/>
        <v/>
      </c>
      <c r="H772" s="76">
        <f t="shared" si="36"/>
        <v>0</v>
      </c>
    </row>
    <row r="773" ht="24" hidden="1" customHeight="1" spans="1:8">
      <c r="A773" s="92">
        <v>2110503</v>
      </c>
      <c r="B773" s="93" t="s">
        <v>711</v>
      </c>
      <c r="C773" s="71">
        <v>0</v>
      </c>
      <c r="D773" s="72"/>
      <c r="E773" s="84" t="str">
        <f t="shared" si="34"/>
        <v/>
      </c>
      <c r="F773" s="85">
        <v>0</v>
      </c>
      <c r="G773" s="75" t="str">
        <f t="shared" si="35"/>
        <v/>
      </c>
      <c r="H773" s="76">
        <f t="shared" si="36"/>
        <v>0</v>
      </c>
    </row>
    <row r="774" ht="24" hidden="1" customHeight="1" spans="1:8">
      <c r="A774" s="92">
        <v>2110506</v>
      </c>
      <c r="B774" s="93" t="s">
        <v>712</v>
      </c>
      <c r="C774" s="71">
        <v>0</v>
      </c>
      <c r="D774" s="72"/>
      <c r="E774" s="84" t="str">
        <f t="shared" ref="E774:E838" si="37">IFERROR(D774/C774*100,"")</f>
        <v/>
      </c>
      <c r="F774" s="85">
        <v>0</v>
      </c>
      <c r="G774" s="75" t="str">
        <f t="shared" ref="G774:G838" si="38">IFERROR(H774/F774*100,"")</f>
        <v/>
      </c>
      <c r="H774" s="76">
        <f t="shared" ref="H774:H838" si="39">D774-F774</f>
        <v>0</v>
      </c>
    </row>
    <row r="775" ht="24" hidden="1" customHeight="1" spans="1:8">
      <c r="A775" s="92">
        <v>2110599</v>
      </c>
      <c r="B775" s="93" t="s">
        <v>713</v>
      </c>
      <c r="C775" s="71">
        <v>0</v>
      </c>
      <c r="D775" s="72"/>
      <c r="E775" s="84" t="str">
        <f t="shared" si="37"/>
        <v/>
      </c>
      <c r="F775" s="85">
        <v>0</v>
      </c>
      <c r="G775" s="75" t="str">
        <f t="shared" si="38"/>
        <v/>
      </c>
      <c r="H775" s="76">
        <f t="shared" si="39"/>
        <v>0</v>
      </c>
    </row>
    <row r="776" s="1" customFormat="1" ht="24" customHeight="1" spans="1:9">
      <c r="A776" s="94">
        <v>21110</v>
      </c>
      <c r="B776" s="94" t="s">
        <v>714</v>
      </c>
      <c r="C776" s="63">
        <f>C777</f>
        <v>0</v>
      </c>
      <c r="D776" s="63">
        <f>D777</f>
        <v>0</v>
      </c>
      <c r="E776" s="64" t="str">
        <f t="shared" si="37"/>
        <v/>
      </c>
      <c r="F776" s="63">
        <f>F777</f>
        <v>0</v>
      </c>
      <c r="G776" s="19" t="str">
        <f t="shared" si="38"/>
        <v/>
      </c>
      <c r="H776" s="20">
        <f t="shared" si="39"/>
        <v>0</v>
      </c>
      <c r="I776" s="78" t="s">
        <v>134</v>
      </c>
    </row>
    <row r="777" ht="24" hidden="1" customHeight="1" spans="1:9">
      <c r="A777" s="92">
        <v>2111001</v>
      </c>
      <c r="B777" s="93" t="s">
        <v>715</v>
      </c>
      <c r="C777" s="68"/>
      <c r="D777" s="68"/>
      <c r="E777" s="69" t="str">
        <f t="shared" si="37"/>
        <v/>
      </c>
      <c r="F777" s="70"/>
      <c r="G777" s="27" t="str">
        <f t="shared" si="38"/>
        <v/>
      </c>
      <c r="H777" s="32">
        <f t="shared" si="39"/>
        <v>0</v>
      </c>
      <c r="I777" s="78" t="s">
        <v>134</v>
      </c>
    </row>
    <row r="778" s="1" customFormat="1" ht="24" customHeight="1" spans="1:9">
      <c r="A778" s="94">
        <v>21111</v>
      </c>
      <c r="B778" s="94" t="s">
        <v>716</v>
      </c>
      <c r="C778" s="63">
        <f>SUM(C779:C783)</f>
        <v>0</v>
      </c>
      <c r="D778" s="63">
        <f>SUM(D779:D783)</f>
        <v>0</v>
      </c>
      <c r="E778" s="64" t="str">
        <f t="shared" si="37"/>
        <v/>
      </c>
      <c r="F778" s="63">
        <f>SUM(F779:F783)</f>
        <v>1</v>
      </c>
      <c r="G778" s="19">
        <f t="shared" si="38"/>
        <v>-100</v>
      </c>
      <c r="H778" s="20">
        <f t="shared" si="39"/>
        <v>-1</v>
      </c>
      <c r="I778" s="78" t="s">
        <v>134</v>
      </c>
    </row>
    <row r="779" ht="24" hidden="1" customHeight="1" spans="1:9">
      <c r="A779" s="92">
        <v>2111101</v>
      </c>
      <c r="B779" s="93" t="s">
        <v>717</v>
      </c>
      <c r="C779" s="68"/>
      <c r="D779" s="68"/>
      <c r="E779" s="69" t="str">
        <f t="shared" si="37"/>
        <v/>
      </c>
      <c r="F779" s="70"/>
      <c r="G779" s="27" t="str">
        <f t="shared" si="38"/>
        <v/>
      </c>
      <c r="H779" s="32">
        <f t="shared" si="39"/>
        <v>0</v>
      </c>
      <c r="I779" s="78" t="s">
        <v>134</v>
      </c>
    </row>
    <row r="780" ht="24" hidden="1" customHeight="1" spans="1:9">
      <c r="A780" s="92">
        <v>2111102</v>
      </c>
      <c r="B780" s="93" t="s">
        <v>718</v>
      </c>
      <c r="C780" s="68"/>
      <c r="D780" s="68"/>
      <c r="E780" s="69" t="str">
        <f t="shared" si="37"/>
        <v/>
      </c>
      <c r="F780" s="70"/>
      <c r="G780" s="27" t="str">
        <f t="shared" si="38"/>
        <v/>
      </c>
      <c r="H780" s="32">
        <f t="shared" si="39"/>
        <v>0</v>
      </c>
      <c r="I780" s="78" t="s">
        <v>134</v>
      </c>
    </row>
    <row r="781" ht="24" hidden="1" customHeight="1" spans="1:9">
      <c r="A781" s="92">
        <v>2111103</v>
      </c>
      <c r="B781" s="93" t="s">
        <v>719</v>
      </c>
      <c r="C781" s="68"/>
      <c r="D781" s="68"/>
      <c r="E781" s="31">
        <v>0</v>
      </c>
      <c r="F781" s="70"/>
      <c r="G781" s="27" t="str">
        <f t="shared" si="38"/>
        <v/>
      </c>
      <c r="H781" s="32">
        <f t="shared" si="39"/>
        <v>0</v>
      </c>
      <c r="I781" s="78" t="s">
        <v>134</v>
      </c>
    </row>
    <row r="782" ht="24" hidden="1" customHeight="1" spans="1:9">
      <c r="A782" s="92">
        <v>2111104</v>
      </c>
      <c r="B782" s="93" t="s">
        <v>720</v>
      </c>
      <c r="C782" s="68"/>
      <c r="D782" s="68"/>
      <c r="E782" s="31">
        <v>0</v>
      </c>
      <c r="F782" s="70"/>
      <c r="G782" s="27" t="str">
        <f t="shared" si="38"/>
        <v/>
      </c>
      <c r="H782" s="32">
        <f t="shared" si="39"/>
        <v>0</v>
      </c>
      <c r="I782" s="78" t="s">
        <v>134</v>
      </c>
    </row>
    <row r="783" ht="24" customHeight="1" spans="1:9">
      <c r="A783" s="92">
        <v>2111199</v>
      </c>
      <c r="B783" s="93" t="s">
        <v>721</v>
      </c>
      <c r="C783" s="68">
        <v>0</v>
      </c>
      <c r="D783" s="68">
        <v>0</v>
      </c>
      <c r="E783" s="69" t="str">
        <f t="shared" si="37"/>
        <v/>
      </c>
      <c r="F783" s="70">
        <v>1</v>
      </c>
      <c r="G783" s="27">
        <f t="shared" si="38"/>
        <v>-100</v>
      </c>
      <c r="H783" s="32">
        <f t="shared" si="39"/>
        <v>-1</v>
      </c>
      <c r="I783" s="78" t="s">
        <v>134</v>
      </c>
    </row>
    <row r="784" s="1" customFormat="1" ht="24" hidden="1" customHeight="1" spans="1:8">
      <c r="A784" s="94">
        <v>21112</v>
      </c>
      <c r="B784" s="94" t="s">
        <v>722</v>
      </c>
      <c r="C784" s="87">
        <v>0</v>
      </c>
      <c r="D784" s="88"/>
      <c r="E784" s="84" t="str">
        <f t="shared" si="37"/>
        <v/>
      </c>
      <c r="F784" s="85">
        <v>0</v>
      </c>
      <c r="G784" s="89" t="str">
        <f t="shared" si="38"/>
        <v/>
      </c>
      <c r="H784" s="90">
        <f t="shared" si="39"/>
        <v>0</v>
      </c>
    </row>
    <row r="785" ht="24" hidden="1" customHeight="1" spans="1:8">
      <c r="A785" s="92">
        <v>2111201</v>
      </c>
      <c r="B785" s="93" t="s">
        <v>723</v>
      </c>
      <c r="C785" s="71">
        <v>0</v>
      </c>
      <c r="D785" s="72"/>
      <c r="E785" s="84" t="str">
        <f t="shared" si="37"/>
        <v/>
      </c>
      <c r="F785" s="85">
        <v>0</v>
      </c>
      <c r="G785" s="75" t="str">
        <f t="shared" si="38"/>
        <v/>
      </c>
      <c r="H785" s="76">
        <f t="shared" si="39"/>
        <v>0</v>
      </c>
    </row>
    <row r="786" s="1" customFormat="1" ht="24" hidden="1" customHeight="1" spans="1:8">
      <c r="A786" s="94">
        <v>21113</v>
      </c>
      <c r="B786" s="94" t="s">
        <v>724</v>
      </c>
      <c r="C786" s="87">
        <v>0</v>
      </c>
      <c r="D786" s="88"/>
      <c r="E786" s="84" t="str">
        <f t="shared" si="37"/>
        <v/>
      </c>
      <c r="F786" s="85">
        <v>0</v>
      </c>
      <c r="G786" s="89" t="str">
        <f t="shared" si="38"/>
        <v/>
      </c>
      <c r="H786" s="90">
        <f t="shared" si="39"/>
        <v>0</v>
      </c>
    </row>
    <row r="787" ht="24" hidden="1" customHeight="1" spans="1:8">
      <c r="A787" s="92">
        <v>2111301</v>
      </c>
      <c r="B787" s="93" t="s">
        <v>725</v>
      </c>
      <c r="C787" s="71">
        <v>0</v>
      </c>
      <c r="D787" s="72"/>
      <c r="E787" s="84" t="str">
        <f t="shared" si="37"/>
        <v/>
      </c>
      <c r="F787" s="85">
        <v>0</v>
      </c>
      <c r="G787" s="75" t="str">
        <f t="shared" si="38"/>
        <v/>
      </c>
      <c r="H787" s="76">
        <f t="shared" si="39"/>
        <v>0</v>
      </c>
    </row>
    <row r="788" s="1" customFormat="1" ht="24" customHeight="1" spans="1:9">
      <c r="A788" s="94">
        <v>21199</v>
      </c>
      <c r="B788" s="94" t="s">
        <v>726</v>
      </c>
      <c r="C788" s="63">
        <f>C789</f>
        <v>0</v>
      </c>
      <c r="D788" s="63">
        <f>D789</f>
        <v>0</v>
      </c>
      <c r="E788" s="31">
        <v>0</v>
      </c>
      <c r="F788" s="86">
        <f>F789</f>
        <v>0</v>
      </c>
      <c r="G788" s="19" t="str">
        <f t="shared" si="38"/>
        <v/>
      </c>
      <c r="H788" s="20">
        <f t="shared" si="39"/>
        <v>0</v>
      </c>
      <c r="I788" s="78" t="s">
        <v>134</v>
      </c>
    </row>
    <row r="789" ht="24" hidden="1" customHeight="1" spans="1:9">
      <c r="A789" s="92">
        <v>2119901</v>
      </c>
      <c r="B789" s="93" t="s">
        <v>727</v>
      </c>
      <c r="C789" s="68"/>
      <c r="D789" s="68"/>
      <c r="E789" s="31">
        <v>0</v>
      </c>
      <c r="F789" s="70"/>
      <c r="G789" s="27" t="str">
        <f t="shared" si="38"/>
        <v/>
      </c>
      <c r="H789" s="32">
        <f t="shared" si="39"/>
        <v>0</v>
      </c>
      <c r="I789" s="78" t="s">
        <v>134</v>
      </c>
    </row>
    <row r="790" s="1" customFormat="1" ht="24" customHeight="1" spans="1:9">
      <c r="A790" s="94">
        <v>212</v>
      </c>
      <c r="B790" s="94" t="s">
        <v>728</v>
      </c>
      <c r="C790" s="63">
        <f>C791+C803+C805+C808+C810+C812</f>
        <v>181</v>
      </c>
      <c r="D790" s="63">
        <f>D791+D803+D805+D808+D810+D812</f>
        <v>109</v>
      </c>
      <c r="E790" s="64">
        <f t="shared" si="37"/>
        <v>60.2209944751381</v>
      </c>
      <c r="F790" s="63">
        <f>F791+F803+F805+F808+F810+F812</f>
        <v>552</v>
      </c>
      <c r="G790" s="19">
        <f t="shared" si="38"/>
        <v>-80.2536231884058</v>
      </c>
      <c r="H790" s="20">
        <f t="shared" si="39"/>
        <v>-443</v>
      </c>
      <c r="I790" s="78" t="s">
        <v>134</v>
      </c>
    </row>
    <row r="791" s="1" customFormat="1" ht="24" customHeight="1" spans="1:9">
      <c r="A791" s="94">
        <v>21201</v>
      </c>
      <c r="B791" s="94" t="s">
        <v>729</v>
      </c>
      <c r="C791" s="63">
        <f>SUM(C792:C802)</f>
        <v>0</v>
      </c>
      <c r="D791" s="63">
        <f>SUM(D792:D802)</f>
        <v>0</v>
      </c>
      <c r="E791" s="64" t="str">
        <f t="shared" si="37"/>
        <v/>
      </c>
      <c r="F791" s="63">
        <f>SUM(F792:F802)</f>
        <v>4</v>
      </c>
      <c r="G791" s="19">
        <f t="shared" si="38"/>
        <v>-100</v>
      </c>
      <c r="H791" s="20">
        <f t="shared" si="39"/>
        <v>-4</v>
      </c>
      <c r="I791" s="78" t="s">
        <v>134</v>
      </c>
    </row>
    <row r="792" ht="24" hidden="1" customHeight="1" spans="1:9">
      <c r="A792" s="92">
        <v>2120101</v>
      </c>
      <c r="B792" s="93" t="s">
        <v>137</v>
      </c>
      <c r="C792" s="68"/>
      <c r="D792" s="68"/>
      <c r="E792" s="69" t="str">
        <f t="shared" si="37"/>
        <v/>
      </c>
      <c r="F792" s="70"/>
      <c r="G792" s="27" t="str">
        <f t="shared" si="38"/>
        <v/>
      </c>
      <c r="H792" s="32">
        <f t="shared" si="39"/>
        <v>0</v>
      </c>
      <c r="I792" s="78" t="s">
        <v>134</v>
      </c>
    </row>
    <row r="793" ht="24" hidden="1" customHeight="1" spans="1:9">
      <c r="A793" s="92">
        <v>2120102</v>
      </c>
      <c r="B793" s="93" t="s">
        <v>138</v>
      </c>
      <c r="C793" s="68"/>
      <c r="D793" s="68"/>
      <c r="E793" s="69" t="str">
        <f t="shared" si="37"/>
        <v/>
      </c>
      <c r="F793" s="70"/>
      <c r="G793" s="27" t="str">
        <f t="shared" si="38"/>
        <v/>
      </c>
      <c r="H793" s="32">
        <f t="shared" si="39"/>
        <v>0</v>
      </c>
      <c r="I793" s="78" t="s">
        <v>134</v>
      </c>
    </row>
    <row r="794" ht="24" hidden="1" customHeight="1" spans="1:9">
      <c r="A794" s="92">
        <v>2120103</v>
      </c>
      <c r="B794" s="93" t="s">
        <v>139</v>
      </c>
      <c r="C794" s="68"/>
      <c r="D794" s="68"/>
      <c r="E794" s="69" t="str">
        <f t="shared" si="37"/>
        <v/>
      </c>
      <c r="F794" s="70"/>
      <c r="G794" s="27" t="str">
        <f t="shared" si="38"/>
        <v/>
      </c>
      <c r="H794" s="32">
        <f t="shared" si="39"/>
        <v>0</v>
      </c>
      <c r="I794" s="78" t="s">
        <v>134</v>
      </c>
    </row>
    <row r="795" ht="24" hidden="1" customHeight="1" spans="1:9">
      <c r="A795" s="92">
        <v>2120104</v>
      </c>
      <c r="B795" s="93" t="s">
        <v>730</v>
      </c>
      <c r="C795" s="68"/>
      <c r="D795" s="68"/>
      <c r="E795" s="69" t="str">
        <f t="shared" si="37"/>
        <v/>
      </c>
      <c r="F795" s="70"/>
      <c r="G795" s="27" t="str">
        <f t="shared" si="38"/>
        <v/>
      </c>
      <c r="H795" s="32">
        <f t="shared" si="39"/>
        <v>0</v>
      </c>
      <c r="I795" s="78" t="s">
        <v>134</v>
      </c>
    </row>
    <row r="796" ht="24" hidden="1" customHeight="1" spans="1:8">
      <c r="A796" s="92">
        <v>2120105</v>
      </c>
      <c r="B796" s="93" t="s">
        <v>731</v>
      </c>
      <c r="C796" s="71">
        <v>0</v>
      </c>
      <c r="D796" s="72"/>
      <c r="E796" s="73" t="str">
        <f t="shared" si="37"/>
        <v/>
      </c>
      <c r="F796" s="74">
        <v>0</v>
      </c>
      <c r="G796" s="75" t="str">
        <f t="shared" si="38"/>
        <v/>
      </c>
      <c r="H796" s="76">
        <f t="shared" si="39"/>
        <v>0</v>
      </c>
    </row>
    <row r="797" ht="24" hidden="1" customHeight="1" spans="1:9">
      <c r="A797" s="92">
        <v>2120106</v>
      </c>
      <c r="B797" s="93" t="s">
        <v>732</v>
      </c>
      <c r="C797" s="68"/>
      <c r="D797" s="68"/>
      <c r="E797" s="69" t="str">
        <f t="shared" si="37"/>
        <v/>
      </c>
      <c r="F797" s="70"/>
      <c r="G797" s="27" t="str">
        <f t="shared" si="38"/>
        <v/>
      </c>
      <c r="H797" s="32">
        <f t="shared" si="39"/>
        <v>0</v>
      </c>
      <c r="I797" s="78" t="s">
        <v>134</v>
      </c>
    </row>
    <row r="798" ht="24" hidden="1" customHeight="1" spans="1:8">
      <c r="A798" s="92">
        <v>2120107</v>
      </c>
      <c r="B798" s="93" t="s">
        <v>733</v>
      </c>
      <c r="C798" s="71">
        <v>0</v>
      </c>
      <c r="D798" s="72"/>
      <c r="E798" s="73" t="str">
        <f t="shared" si="37"/>
        <v/>
      </c>
      <c r="F798" s="74">
        <v>0</v>
      </c>
      <c r="G798" s="75" t="str">
        <f t="shared" si="38"/>
        <v/>
      </c>
      <c r="H798" s="76">
        <f t="shared" si="39"/>
        <v>0</v>
      </c>
    </row>
    <row r="799" ht="24" hidden="1" customHeight="1" spans="1:8">
      <c r="A799" s="92">
        <v>2120108</v>
      </c>
      <c r="B799" s="93" t="s">
        <v>734</v>
      </c>
      <c r="C799" s="71">
        <v>0</v>
      </c>
      <c r="D799" s="72"/>
      <c r="E799" s="73" t="str">
        <f t="shared" si="37"/>
        <v/>
      </c>
      <c r="F799" s="74">
        <v>0</v>
      </c>
      <c r="G799" s="75" t="str">
        <f t="shared" si="38"/>
        <v/>
      </c>
      <c r="H799" s="76">
        <f t="shared" si="39"/>
        <v>0</v>
      </c>
    </row>
    <row r="800" ht="24" hidden="1" customHeight="1" spans="1:8">
      <c r="A800" s="92">
        <v>2120109</v>
      </c>
      <c r="B800" s="93" t="s">
        <v>735</v>
      </c>
      <c r="C800" s="71">
        <v>0</v>
      </c>
      <c r="D800" s="72"/>
      <c r="E800" s="73" t="str">
        <f t="shared" si="37"/>
        <v/>
      </c>
      <c r="F800" s="74">
        <v>0</v>
      </c>
      <c r="G800" s="75" t="str">
        <f t="shared" si="38"/>
        <v/>
      </c>
      <c r="H800" s="76">
        <f t="shared" si="39"/>
        <v>0</v>
      </c>
    </row>
    <row r="801" ht="24" hidden="1" customHeight="1" spans="1:8">
      <c r="A801" s="92">
        <v>2120110</v>
      </c>
      <c r="B801" s="93" t="s">
        <v>736</v>
      </c>
      <c r="C801" s="71">
        <v>0</v>
      </c>
      <c r="D801" s="72"/>
      <c r="E801" s="73" t="str">
        <f t="shared" si="37"/>
        <v/>
      </c>
      <c r="F801" s="74">
        <v>0</v>
      </c>
      <c r="G801" s="75" t="str">
        <f t="shared" si="38"/>
        <v/>
      </c>
      <c r="H801" s="76">
        <f t="shared" si="39"/>
        <v>0</v>
      </c>
    </row>
    <row r="802" ht="24" customHeight="1" spans="1:9">
      <c r="A802" s="92">
        <v>2120199</v>
      </c>
      <c r="B802" s="93" t="s">
        <v>737</v>
      </c>
      <c r="C802" s="68">
        <v>0</v>
      </c>
      <c r="D802" s="68">
        <v>0</v>
      </c>
      <c r="E802" s="69" t="str">
        <f t="shared" si="37"/>
        <v/>
      </c>
      <c r="F802" s="70">
        <v>4</v>
      </c>
      <c r="G802" s="27">
        <f t="shared" si="38"/>
        <v>-100</v>
      </c>
      <c r="H802" s="32">
        <f t="shared" si="39"/>
        <v>-4</v>
      </c>
      <c r="I802" s="78" t="s">
        <v>134</v>
      </c>
    </row>
    <row r="803" s="1" customFormat="1" ht="24" customHeight="1" spans="1:9">
      <c r="A803" s="94">
        <v>21202</v>
      </c>
      <c r="B803" s="94" t="s">
        <v>738</v>
      </c>
      <c r="C803" s="63">
        <f>C804</f>
        <v>0</v>
      </c>
      <c r="D803" s="63">
        <v>0</v>
      </c>
      <c r="E803" s="64" t="str">
        <f t="shared" si="37"/>
        <v/>
      </c>
      <c r="F803" s="63">
        <f>F804</f>
        <v>0</v>
      </c>
      <c r="G803" s="19" t="str">
        <f t="shared" si="38"/>
        <v/>
      </c>
      <c r="H803" s="20">
        <f t="shared" si="39"/>
        <v>0</v>
      </c>
      <c r="I803" s="78" t="s">
        <v>134</v>
      </c>
    </row>
    <row r="804" ht="24" hidden="1" customHeight="1" spans="1:9">
      <c r="A804" s="92">
        <v>2120201</v>
      </c>
      <c r="B804" s="93" t="s">
        <v>739</v>
      </c>
      <c r="C804" s="68"/>
      <c r="D804" s="68"/>
      <c r="E804" s="69" t="str">
        <f t="shared" si="37"/>
        <v/>
      </c>
      <c r="F804" s="70"/>
      <c r="G804" s="27" t="str">
        <f t="shared" si="38"/>
        <v/>
      </c>
      <c r="H804" s="32">
        <f t="shared" si="39"/>
        <v>0</v>
      </c>
      <c r="I804" s="78" t="s">
        <v>134</v>
      </c>
    </row>
    <row r="805" s="1" customFormat="1" ht="24" customHeight="1" spans="1:9">
      <c r="A805" s="94">
        <v>21203</v>
      </c>
      <c r="B805" s="94" t="s">
        <v>740</v>
      </c>
      <c r="C805" s="63">
        <f>C806+C807</f>
        <v>0</v>
      </c>
      <c r="D805" s="63">
        <f>D806+D807</f>
        <v>0</v>
      </c>
      <c r="E805" s="64" t="str">
        <f t="shared" si="37"/>
        <v/>
      </c>
      <c r="F805" s="63">
        <f>F806+F807</f>
        <v>0</v>
      </c>
      <c r="G805" s="19" t="str">
        <f t="shared" si="38"/>
        <v/>
      </c>
      <c r="H805" s="20">
        <f t="shared" si="39"/>
        <v>0</v>
      </c>
      <c r="I805" s="78" t="s">
        <v>134</v>
      </c>
    </row>
    <row r="806" ht="24" hidden="1" customHeight="1" spans="1:9">
      <c r="A806" s="92">
        <v>2120303</v>
      </c>
      <c r="B806" s="93" t="s">
        <v>741</v>
      </c>
      <c r="C806" s="68"/>
      <c r="D806" s="68"/>
      <c r="E806" s="31">
        <v>0</v>
      </c>
      <c r="F806" s="70"/>
      <c r="G806" s="27" t="str">
        <f t="shared" si="38"/>
        <v/>
      </c>
      <c r="H806" s="32">
        <f t="shared" si="39"/>
        <v>0</v>
      </c>
      <c r="I806" s="78" t="s">
        <v>134</v>
      </c>
    </row>
    <row r="807" ht="24" hidden="1" customHeight="1" spans="1:9">
      <c r="A807" s="92">
        <v>2120399</v>
      </c>
      <c r="B807" s="93" t="s">
        <v>742</v>
      </c>
      <c r="C807" s="68"/>
      <c r="D807" s="68"/>
      <c r="E807" s="69" t="str">
        <f t="shared" si="37"/>
        <v/>
      </c>
      <c r="F807" s="70"/>
      <c r="G807" s="27" t="str">
        <f t="shared" si="38"/>
        <v/>
      </c>
      <c r="H807" s="32">
        <f t="shared" si="39"/>
        <v>0</v>
      </c>
      <c r="I807" s="78" t="s">
        <v>134</v>
      </c>
    </row>
    <row r="808" s="1" customFormat="1" ht="24" customHeight="1" spans="1:9">
      <c r="A808" s="94">
        <v>21205</v>
      </c>
      <c r="B808" s="94" t="s">
        <v>743</v>
      </c>
      <c r="C808" s="63">
        <f>C809</f>
        <v>0</v>
      </c>
      <c r="D808" s="63">
        <f>D809</f>
        <v>109</v>
      </c>
      <c r="E808" s="64" t="str">
        <f t="shared" si="37"/>
        <v/>
      </c>
      <c r="F808" s="63">
        <f>F809</f>
        <v>18</v>
      </c>
      <c r="G808" s="19">
        <f t="shared" si="38"/>
        <v>505.555555555556</v>
      </c>
      <c r="H808" s="20">
        <f t="shared" si="39"/>
        <v>91</v>
      </c>
      <c r="I808" s="78" t="s">
        <v>134</v>
      </c>
    </row>
    <row r="809" ht="24" customHeight="1" spans="1:9">
      <c r="A809" s="92">
        <v>2120501</v>
      </c>
      <c r="B809" s="93" t="s">
        <v>744</v>
      </c>
      <c r="C809" s="68">
        <v>0</v>
      </c>
      <c r="D809" s="68">
        <v>109</v>
      </c>
      <c r="E809" s="69" t="str">
        <f t="shared" si="37"/>
        <v/>
      </c>
      <c r="F809" s="70">
        <v>18</v>
      </c>
      <c r="G809" s="27">
        <f t="shared" si="38"/>
        <v>505.555555555556</v>
      </c>
      <c r="H809" s="32">
        <f t="shared" si="39"/>
        <v>91</v>
      </c>
      <c r="I809" s="78" t="s">
        <v>134</v>
      </c>
    </row>
    <row r="810" s="1" customFormat="1" ht="24" customHeight="1" spans="1:9">
      <c r="A810" s="94">
        <v>21206</v>
      </c>
      <c r="B810" s="94" t="s">
        <v>745</v>
      </c>
      <c r="C810" s="63">
        <f>C811</f>
        <v>0</v>
      </c>
      <c r="D810" s="63">
        <f>D811</f>
        <v>0</v>
      </c>
      <c r="E810" s="64" t="str">
        <f t="shared" si="37"/>
        <v/>
      </c>
      <c r="F810" s="63">
        <f>F811</f>
        <v>0</v>
      </c>
      <c r="G810" s="19" t="str">
        <f t="shared" si="38"/>
        <v/>
      </c>
      <c r="H810" s="20">
        <f t="shared" si="39"/>
        <v>0</v>
      </c>
      <c r="I810" s="78" t="s">
        <v>134</v>
      </c>
    </row>
    <row r="811" ht="24" hidden="1" customHeight="1" spans="1:9">
      <c r="A811" s="92">
        <v>2120601</v>
      </c>
      <c r="B811" s="93" t="s">
        <v>746</v>
      </c>
      <c r="C811" s="68"/>
      <c r="D811" s="68"/>
      <c r="E811" s="69" t="str">
        <f t="shared" si="37"/>
        <v/>
      </c>
      <c r="F811" s="70"/>
      <c r="G811" s="27" t="str">
        <f t="shared" si="38"/>
        <v/>
      </c>
      <c r="H811" s="32">
        <f t="shared" si="39"/>
        <v>0</v>
      </c>
      <c r="I811" s="78" t="s">
        <v>134</v>
      </c>
    </row>
    <row r="812" s="1" customFormat="1" ht="24" customHeight="1" spans="1:9">
      <c r="A812" s="94">
        <v>21299</v>
      </c>
      <c r="B812" s="94" t="s">
        <v>747</v>
      </c>
      <c r="C812" s="63">
        <f>C813</f>
        <v>181</v>
      </c>
      <c r="D812" s="63">
        <f>D813</f>
        <v>0</v>
      </c>
      <c r="E812" s="64">
        <f t="shared" si="37"/>
        <v>0</v>
      </c>
      <c r="F812" s="63">
        <f>F813</f>
        <v>530</v>
      </c>
      <c r="G812" s="19">
        <f t="shared" si="38"/>
        <v>-100</v>
      </c>
      <c r="H812" s="20">
        <f t="shared" si="39"/>
        <v>-530</v>
      </c>
      <c r="I812" s="78" t="s">
        <v>134</v>
      </c>
    </row>
    <row r="813" ht="24" customHeight="1" spans="1:9">
      <c r="A813" s="92">
        <v>2129999</v>
      </c>
      <c r="B813" s="93" t="s">
        <v>748</v>
      </c>
      <c r="C813" s="68">
        <v>181</v>
      </c>
      <c r="D813" s="68">
        <v>0</v>
      </c>
      <c r="E813" s="69">
        <f t="shared" si="37"/>
        <v>0</v>
      </c>
      <c r="F813" s="70">
        <v>530</v>
      </c>
      <c r="G813" s="27">
        <f t="shared" si="38"/>
        <v>-100</v>
      </c>
      <c r="H813" s="32">
        <f t="shared" si="39"/>
        <v>-530</v>
      </c>
      <c r="I813" s="78" t="s">
        <v>134</v>
      </c>
    </row>
    <row r="814" s="1" customFormat="1" ht="24" customHeight="1" spans="1:9">
      <c r="A814" s="94">
        <v>213</v>
      </c>
      <c r="B814" s="94" t="s">
        <v>749</v>
      </c>
      <c r="C814" s="63">
        <f>C815+C841+C869+C897+C914+C921+C928</f>
        <v>183</v>
      </c>
      <c r="D814" s="63">
        <f>D815+D841+D869+D897+D914+D921+D928</f>
        <v>2172</v>
      </c>
      <c r="E814" s="64">
        <f t="shared" si="37"/>
        <v>1186.88524590164</v>
      </c>
      <c r="F814" s="63">
        <f>F815+F841+F869+F897+F914+F921+F928</f>
        <v>2118</v>
      </c>
      <c r="G814" s="19">
        <f t="shared" si="38"/>
        <v>2.54957507082153</v>
      </c>
      <c r="H814" s="20">
        <f t="shared" si="39"/>
        <v>54</v>
      </c>
      <c r="I814" s="78" t="s">
        <v>134</v>
      </c>
    </row>
    <row r="815" s="1" customFormat="1" ht="24" customHeight="1" spans="1:9">
      <c r="A815" s="94">
        <v>21301</v>
      </c>
      <c r="B815" s="94" t="s">
        <v>750</v>
      </c>
      <c r="C815" s="63">
        <f>SUM(C816:C840)</f>
        <v>138</v>
      </c>
      <c r="D815" s="63">
        <f>SUM(D816:D840)</f>
        <v>327</v>
      </c>
      <c r="E815" s="64">
        <f t="shared" si="37"/>
        <v>236.95652173913</v>
      </c>
      <c r="F815" s="63">
        <f>SUM(F816:F840)</f>
        <v>366</v>
      </c>
      <c r="G815" s="19">
        <f t="shared" si="38"/>
        <v>-10.655737704918</v>
      </c>
      <c r="H815" s="20">
        <f t="shared" si="39"/>
        <v>-39</v>
      </c>
      <c r="I815" s="78" t="s">
        <v>134</v>
      </c>
    </row>
    <row r="816" ht="24" hidden="1" customHeight="1" spans="1:9">
      <c r="A816" s="92">
        <v>2130101</v>
      </c>
      <c r="B816" s="93" t="s">
        <v>137</v>
      </c>
      <c r="C816" s="68"/>
      <c r="D816" s="68"/>
      <c r="E816" s="69" t="str">
        <f t="shared" si="37"/>
        <v/>
      </c>
      <c r="F816" s="70"/>
      <c r="G816" s="27" t="str">
        <f t="shared" si="38"/>
        <v/>
      </c>
      <c r="H816" s="32">
        <f t="shared" si="39"/>
        <v>0</v>
      </c>
      <c r="I816" s="78" t="s">
        <v>134</v>
      </c>
    </row>
    <row r="817" ht="24" hidden="1" customHeight="1" spans="1:9">
      <c r="A817" s="92">
        <v>2130102</v>
      </c>
      <c r="B817" s="93" t="s">
        <v>138</v>
      </c>
      <c r="C817" s="68"/>
      <c r="D817" s="68"/>
      <c r="E817" s="69" t="str">
        <f t="shared" si="37"/>
        <v/>
      </c>
      <c r="F817" s="70"/>
      <c r="G817" s="27" t="str">
        <f t="shared" si="38"/>
        <v/>
      </c>
      <c r="H817" s="32">
        <f t="shared" si="39"/>
        <v>0</v>
      </c>
      <c r="I817" s="78" t="s">
        <v>134</v>
      </c>
    </row>
    <row r="818" ht="24" customHeight="1" spans="1:9">
      <c r="A818" s="92">
        <v>2130103</v>
      </c>
      <c r="B818" s="93" t="s">
        <v>139</v>
      </c>
      <c r="C818" s="68">
        <v>131</v>
      </c>
      <c r="D818" s="68">
        <v>113</v>
      </c>
      <c r="E818" s="69">
        <f t="shared" si="37"/>
        <v>86.2595419847328</v>
      </c>
      <c r="F818" s="70">
        <v>136</v>
      </c>
      <c r="G818" s="27">
        <f t="shared" si="38"/>
        <v>-16.9117647058824</v>
      </c>
      <c r="H818" s="32">
        <f t="shared" si="39"/>
        <v>-23</v>
      </c>
      <c r="I818" s="78" t="s">
        <v>134</v>
      </c>
    </row>
    <row r="819" ht="24" hidden="1" customHeight="1" spans="1:9">
      <c r="A819" s="92">
        <v>2130104</v>
      </c>
      <c r="B819" s="93" t="s">
        <v>146</v>
      </c>
      <c r="C819" s="68"/>
      <c r="D819" s="68"/>
      <c r="E819" s="69" t="str">
        <f t="shared" si="37"/>
        <v/>
      </c>
      <c r="F819" s="70"/>
      <c r="G819" s="27" t="str">
        <f t="shared" si="38"/>
        <v/>
      </c>
      <c r="H819" s="32">
        <f t="shared" si="39"/>
        <v>0</v>
      </c>
      <c r="I819" s="78" t="s">
        <v>134</v>
      </c>
    </row>
    <row r="820" ht="24" hidden="1" customHeight="1" spans="1:8">
      <c r="A820" s="92">
        <v>2130105</v>
      </c>
      <c r="B820" s="93" t="s">
        <v>751</v>
      </c>
      <c r="C820" s="71">
        <v>0</v>
      </c>
      <c r="D820" s="72"/>
      <c r="E820" s="73" t="str">
        <f t="shared" si="37"/>
        <v/>
      </c>
      <c r="F820" s="74">
        <v>0</v>
      </c>
      <c r="G820" s="75" t="str">
        <f t="shared" si="38"/>
        <v/>
      </c>
      <c r="H820" s="76">
        <f t="shared" si="39"/>
        <v>0</v>
      </c>
    </row>
    <row r="821" ht="24" hidden="1" customHeight="1" spans="1:9">
      <c r="A821" s="92">
        <v>2130106</v>
      </c>
      <c r="B821" s="93" t="s">
        <v>752</v>
      </c>
      <c r="C821" s="68"/>
      <c r="D821" s="68"/>
      <c r="E821" s="69" t="str">
        <f t="shared" si="37"/>
        <v/>
      </c>
      <c r="F821" s="70"/>
      <c r="G821" s="27" t="str">
        <f t="shared" si="38"/>
        <v/>
      </c>
      <c r="H821" s="32">
        <f t="shared" si="39"/>
        <v>0</v>
      </c>
      <c r="I821" s="78" t="s">
        <v>134</v>
      </c>
    </row>
    <row r="822" ht="24" customHeight="1" spans="1:9">
      <c r="A822" s="92">
        <v>2130108</v>
      </c>
      <c r="B822" s="93" t="s">
        <v>753</v>
      </c>
      <c r="C822" s="68">
        <v>7</v>
      </c>
      <c r="D822" s="68">
        <v>12</v>
      </c>
      <c r="E822" s="69">
        <f t="shared" si="37"/>
        <v>171.428571428571</v>
      </c>
      <c r="F822" s="70">
        <v>1</v>
      </c>
      <c r="G822" s="27">
        <f t="shared" si="38"/>
        <v>1100</v>
      </c>
      <c r="H822" s="32">
        <f t="shared" si="39"/>
        <v>11</v>
      </c>
      <c r="I822" s="78" t="s">
        <v>134</v>
      </c>
    </row>
    <row r="823" ht="24" hidden="1" customHeight="1" spans="1:9">
      <c r="A823" s="92">
        <v>2130109</v>
      </c>
      <c r="B823" s="93" t="s">
        <v>754</v>
      </c>
      <c r="C823" s="68"/>
      <c r="D823" s="68"/>
      <c r="E823" s="69" t="str">
        <f t="shared" si="37"/>
        <v/>
      </c>
      <c r="F823" s="70"/>
      <c r="G823" s="27" t="str">
        <f t="shared" si="38"/>
        <v/>
      </c>
      <c r="H823" s="32">
        <f t="shared" si="39"/>
        <v>0</v>
      </c>
      <c r="I823" s="78" t="s">
        <v>134</v>
      </c>
    </row>
    <row r="824" ht="24" hidden="1" customHeight="1" spans="1:9">
      <c r="A824" s="92">
        <v>2130110</v>
      </c>
      <c r="B824" s="93" t="s">
        <v>755</v>
      </c>
      <c r="C824" s="68"/>
      <c r="D824" s="68"/>
      <c r="E824" s="69" t="str">
        <f t="shared" si="37"/>
        <v/>
      </c>
      <c r="F824" s="70"/>
      <c r="G824" s="27" t="str">
        <f t="shared" si="38"/>
        <v/>
      </c>
      <c r="H824" s="32">
        <f t="shared" si="39"/>
        <v>0</v>
      </c>
      <c r="I824" s="78" t="s">
        <v>134</v>
      </c>
    </row>
    <row r="825" ht="24" hidden="1" customHeight="1" spans="1:9">
      <c r="A825" s="92">
        <v>2130111</v>
      </c>
      <c r="B825" s="93" t="s">
        <v>756</v>
      </c>
      <c r="C825" s="68"/>
      <c r="D825" s="68"/>
      <c r="E825" s="69" t="str">
        <f t="shared" si="37"/>
        <v/>
      </c>
      <c r="F825" s="70"/>
      <c r="G825" s="27" t="str">
        <f t="shared" si="38"/>
        <v/>
      </c>
      <c r="H825" s="32">
        <f t="shared" si="39"/>
        <v>0</v>
      </c>
      <c r="I825" s="78" t="s">
        <v>134</v>
      </c>
    </row>
    <row r="826" ht="24" hidden="1" customHeight="1" spans="1:9">
      <c r="A826" s="92">
        <v>2130112</v>
      </c>
      <c r="B826" s="93" t="s">
        <v>757</v>
      </c>
      <c r="C826" s="68"/>
      <c r="D826" s="68"/>
      <c r="E826" s="69" t="str">
        <f t="shared" si="37"/>
        <v/>
      </c>
      <c r="F826" s="70">
        <v>14</v>
      </c>
      <c r="G826" s="27">
        <f t="shared" si="38"/>
        <v>-100</v>
      </c>
      <c r="H826" s="32">
        <f t="shared" si="39"/>
        <v>-14</v>
      </c>
      <c r="I826" s="78" t="s">
        <v>134</v>
      </c>
    </row>
    <row r="827" hidden="1" spans="1:9">
      <c r="A827" s="92">
        <v>2130114</v>
      </c>
      <c r="B827" s="93" t="s">
        <v>758</v>
      </c>
      <c r="C827" s="68"/>
      <c r="D827" s="68"/>
      <c r="E827" s="69" t="str">
        <f t="shared" si="37"/>
        <v/>
      </c>
      <c r="F827" s="70"/>
      <c r="G827" s="27" t="str">
        <f t="shared" si="38"/>
        <v/>
      </c>
      <c r="H827" s="32">
        <f t="shared" si="39"/>
        <v>0</v>
      </c>
      <c r="I827" s="78" t="s">
        <v>134</v>
      </c>
    </row>
    <row r="828" ht="24" customHeight="1" spans="1:9">
      <c r="A828" s="92">
        <v>2130119</v>
      </c>
      <c r="B828" s="93" t="s">
        <v>759</v>
      </c>
      <c r="C828" s="68">
        <v>0</v>
      </c>
      <c r="D828" s="68">
        <v>9</v>
      </c>
      <c r="E828" s="69" t="str">
        <f t="shared" si="37"/>
        <v/>
      </c>
      <c r="F828" s="70">
        <v>0</v>
      </c>
      <c r="G828" s="27" t="str">
        <f t="shared" si="38"/>
        <v/>
      </c>
      <c r="H828" s="32">
        <f t="shared" si="39"/>
        <v>9</v>
      </c>
      <c r="I828" s="78" t="s">
        <v>134</v>
      </c>
    </row>
    <row r="829" hidden="1" spans="1:8">
      <c r="A829" s="92">
        <v>2130120</v>
      </c>
      <c r="B829" s="93" t="s">
        <v>760</v>
      </c>
      <c r="C829" s="71">
        <v>0</v>
      </c>
      <c r="D829" s="72"/>
      <c r="E829" s="73" t="str">
        <f t="shared" si="37"/>
        <v/>
      </c>
      <c r="F829" s="74">
        <v>0</v>
      </c>
      <c r="G829" s="75" t="str">
        <f t="shared" si="38"/>
        <v/>
      </c>
      <c r="H829" s="76">
        <f t="shared" si="39"/>
        <v>0</v>
      </c>
    </row>
    <row r="830" hidden="1" spans="1:8">
      <c r="A830" s="92">
        <v>2130121</v>
      </c>
      <c r="B830" s="93" t="s">
        <v>761</v>
      </c>
      <c r="C830" s="71">
        <v>0</v>
      </c>
      <c r="D830" s="72"/>
      <c r="E830" s="73" t="str">
        <f t="shared" si="37"/>
        <v/>
      </c>
      <c r="F830" s="74">
        <v>0</v>
      </c>
      <c r="G830" s="75" t="str">
        <f t="shared" si="38"/>
        <v/>
      </c>
      <c r="H830" s="76">
        <f t="shared" si="39"/>
        <v>0</v>
      </c>
    </row>
    <row r="831" hidden="1" spans="1:9">
      <c r="A831" s="92">
        <v>2130122</v>
      </c>
      <c r="B831" s="93" t="s">
        <v>762</v>
      </c>
      <c r="C831" s="68"/>
      <c r="D831" s="68"/>
      <c r="E831" s="69" t="str">
        <f t="shared" si="37"/>
        <v/>
      </c>
      <c r="F831" s="70"/>
      <c r="G831" s="27" t="str">
        <f t="shared" si="38"/>
        <v/>
      </c>
      <c r="H831" s="32">
        <f t="shared" si="39"/>
        <v>0</v>
      </c>
      <c r="I831" s="78" t="s">
        <v>134</v>
      </c>
    </row>
    <row r="832" ht="24" customHeight="1" spans="1:9">
      <c r="A832" s="92">
        <v>2130124</v>
      </c>
      <c r="B832" s="93" t="s">
        <v>763</v>
      </c>
      <c r="C832" s="68">
        <v>0</v>
      </c>
      <c r="D832" s="68">
        <v>3</v>
      </c>
      <c r="E832" s="69" t="str">
        <f t="shared" si="37"/>
        <v/>
      </c>
      <c r="F832" s="70">
        <v>0</v>
      </c>
      <c r="G832" s="31">
        <v>0</v>
      </c>
      <c r="H832" s="32">
        <f t="shared" si="39"/>
        <v>3</v>
      </c>
      <c r="I832" s="78" t="s">
        <v>134</v>
      </c>
    </row>
    <row r="833" hidden="1" spans="1:8">
      <c r="A833" s="92">
        <v>2130125</v>
      </c>
      <c r="B833" s="93" t="s">
        <v>764</v>
      </c>
      <c r="C833" s="71">
        <v>0</v>
      </c>
      <c r="D833" s="72"/>
      <c r="E833" s="73" t="str">
        <f t="shared" si="37"/>
        <v/>
      </c>
      <c r="F833" s="74">
        <v>0</v>
      </c>
      <c r="G833" s="75" t="str">
        <f t="shared" si="38"/>
        <v/>
      </c>
      <c r="H833" s="76">
        <f t="shared" si="39"/>
        <v>0</v>
      </c>
    </row>
    <row r="834" ht="24" customHeight="1" spans="1:9">
      <c r="A834" s="92">
        <v>2130126</v>
      </c>
      <c r="B834" s="93" t="s">
        <v>765</v>
      </c>
      <c r="C834" s="68">
        <v>0</v>
      </c>
      <c r="D834" s="68">
        <v>50</v>
      </c>
      <c r="E834" s="69" t="str">
        <f t="shared" si="37"/>
        <v/>
      </c>
      <c r="F834" s="70">
        <v>20</v>
      </c>
      <c r="G834" s="27">
        <f t="shared" si="38"/>
        <v>150</v>
      </c>
      <c r="H834" s="32">
        <f t="shared" si="39"/>
        <v>30</v>
      </c>
      <c r="I834" s="78" t="s">
        <v>134</v>
      </c>
    </row>
    <row r="835" ht="24" hidden="1" customHeight="1" spans="1:8">
      <c r="A835" s="92">
        <v>2130129</v>
      </c>
      <c r="B835" s="93" t="s">
        <v>766</v>
      </c>
      <c r="C835" s="71"/>
      <c r="D835" s="72"/>
      <c r="E835" s="73"/>
      <c r="F835" s="74">
        <v>0</v>
      </c>
      <c r="G835" s="75"/>
      <c r="H835" s="76"/>
    </row>
    <row r="836" ht="24" hidden="1" customHeight="1" spans="1:9">
      <c r="A836" s="92">
        <v>2130135</v>
      </c>
      <c r="B836" s="93" t="s">
        <v>767</v>
      </c>
      <c r="C836" s="68"/>
      <c r="D836" s="68"/>
      <c r="E836" s="69" t="str">
        <f t="shared" si="37"/>
        <v/>
      </c>
      <c r="F836" s="70"/>
      <c r="G836" s="27" t="str">
        <f t="shared" si="38"/>
        <v/>
      </c>
      <c r="H836" s="32">
        <f t="shared" si="39"/>
        <v>0</v>
      </c>
      <c r="I836" s="78" t="s">
        <v>134</v>
      </c>
    </row>
    <row r="837" ht="24" hidden="1" customHeight="1" spans="1:8">
      <c r="A837" s="92">
        <v>2130142</v>
      </c>
      <c r="B837" s="93" t="s">
        <v>768</v>
      </c>
      <c r="C837" s="71">
        <v>0</v>
      </c>
      <c r="D837" s="72"/>
      <c r="E837" s="73" t="str">
        <f t="shared" si="37"/>
        <v/>
      </c>
      <c r="F837" s="74">
        <v>0</v>
      </c>
      <c r="G837" s="75" t="str">
        <f t="shared" si="38"/>
        <v/>
      </c>
      <c r="H837" s="76">
        <f t="shared" si="39"/>
        <v>0</v>
      </c>
    </row>
    <row r="838" ht="24" hidden="1" customHeight="1" spans="1:9">
      <c r="A838" s="92">
        <v>2130148</v>
      </c>
      <c r="B838" s="93" t="s">
        <v>769</v>
      </c>
      <c r="C838" s="68"/>
      <c r="D838" s="68"/>
      <c r="E838" s="69" t="str">
        <f t="shared" si="37"/>
        <v/>
      </c>
      <c r="F838" s="70"/>
      <c r="G838" s="27" t="str">
        <f t="shared" si="38"/>
        <v/>
      </c>
      <c r="H838" s="32">
        <f t="shared" si="39"/>
        <v>0</v>
      </c>
      <c r="I838" s="78" t="s">
        <v>134</v>
      </c>
    </row>
    <row r="839" ht="24" customHeight="1" spans="1:9">
      <c r="A839" s="92">
        <v>2130152</v>
      </c>
      <c r="B839" s="93" t="s">
        <v>770</v>
      </c>
      <c r="C839" s="68">
        <v>0</v>
      </c>
      <c r="D839" s="68">
        <v>0</v>
      </c>
      <c r="E839" s="69" t="str">
        <f t="shared" ref="E839:E902" si="40">IFERROR(D839/C839*100,"")</f>
        <v/>
      </c>
      <c r="F839" s="70">
        <v>11</v>
      </c>
      <c r="G839" s="27">
        <f t="shared" ref="G839:G902" si="41">IFERROR(H839/F839*100,"")</f>
        <v>-100</v>
      </c>
      <c r="H839" s="32">
        <f t="shared" ref="H839:H902" si="42">D839-F839</f>
        <v>-11</v>
      </c>
      <c r="I839" s="78" t="s">
        <v>134</v>
      </c>
    </row>
    <row r="840" ht="24" customHeight="1" spans="1:9">
      <c r="A840" s="92">
        <v>2130199</v>
      </c>
      <c r="B840" s="93" t="s">
        <v>771</v>
      </c>
      <c r="C840" s="68">
        <v>0</v>
      </c>
      <c r="D840" s="68">
        <v>140</v>
      </c>
      <c r="E840" s="69" t="str">
        <f t="shared" si="40"/>
        <v/>
      </c>
      <c r="F840" s="70">
        <v>184</v>
      </c>
      <c r="G840" s="27">
        <f t="shared" si="41"/>
        <v>-23.9130434782609</v>
      </c>
      <c r="H840" s="32">
        <f t="shared" si="42"/>
        <v>-44</v>
      </c>
      <c r="I840" s="78" t="s">
        <v>134</v>
      </c>
    </row>
    <row r="841" s="1" customFormat="1" ht="24" customHeight="1" spans="1:9">
      <c r="A841" s="94">
        <v>21302</v>
      </c>
      <c r="B841" s="94" t="s">
        <v>772</v>
      </c>
      <c r="C841" s="63">
        <f>SUM(C842:C868)</f>
        <v>0</v>
      </c>
      <c r="D841" s="63">
        <f>SUM(D842:D868)</f>
        <v>74</v>
      </c>
      <c r="E841" s="64" t="str">
        <f t="shared" si="40"/>
        <v/>
      </c>
      <c r="F841" s="63">
        <f>SUM(F842:F868)</f>
        <v>102</v>
      </c>
      <c r="G841" s="19">
        <f t="shared" si="41"/>
        <v>-27.4509803921569</v>
      </c>
      <c r="H841" s="20">
        <f t="shared" si="42"/>
        <v>-28</v>
      </c>
      <c r="I841" s="78" t="s">
        <v>134</v>
      </c>
    </row>
    <row r="842" ht="24" hidden="1" customHeight="1" spans="1:9">
      <c r="A842" s="92">
        <v>2130201</v>
      </c>
      <c r="B842" s="93" t="s">
        <v>137</v>
      </c>
      <c r="C842" s="68"/>
      <c r="D842" s="68"/>
      <c r="E842" s="31" t="str">
        <f t="shared" si="40"/>
        <v/>
      </c>
      <c r="F842" s="70"/>
      <c r="G842" s="27" t="str">
        <f t="shared" si="41"/>
        <v/>
      </c>
      <c r="H842" s="32">
        <f t="shared" si="42"/>
        <v>0</v>
      </c>
      <c r="I842" s="78" t="s">
        <v>134</v>
      </c>
    </row>
    <row r="843" ht="24" hidden="1" customHeight="1" spans="1:8">
      <c r="A843" s="92">
        <v>2130202</v>
      </c>
      <c r="B843" s="93" t="s">
        <v>138</v>
      </c>
      <c r="C843" s="71">
        <v>0</v>
      </c>
      <c r="D843" s="72"/>
      <c r="E843" s="31" t="str">
        <f t="shared" si="40"/>
        <v/>
      </c>
      <c r="F843" s="74">
        <v>0</v>
      </c>
      <c r="G843" s="75" t="str">
        <f t="shared" si="41"/>
        <v/>
      </c>
      <c r="H843" s="76">
        <f t="shared" si="42"/>
        <v>0</v>
      </c>
    </row>
    <row r="844" ht="24" hidden="1" customHeight="1" spans="1:8">
      <c r="A844" s="92">
        <v>2130203</v>
      </c>
      <c r="B844" s="93" t="s">
        <v>139</v>
      </c>
      <c r="C844" s="71">
        <v>0</v>
      </c>
      <c r="D844" s="72"/>
      <c r="E844" s="31" t="str">
        <f t="shared" si="40"/>
        <v/>
      </c>
      <c r="F844" s="74">
        <v>0</v>
      </c>
      <c r="G844" s="75" t="str">
        <f t="shared" si="41"/>
        <v/>
      </c>
      <c r="H844" s="76">
        <f t="shared" si="42"/>
        <v>0</v>
      </c>
    </row>
    <row r="845" ht="24" hidden="1" customHeight="1" spans="1:9">
      <c r="A845" s="92">
        <v>2130204</v>
      </c>
      <c r="B845" s="93" t="s">
        <v>773</v>
      </c>
      <c r="C845" s="68"/>
      <c r="D845" s="68"/>
      <c r="E845" s="31">
        <v>0</v>
      </c>
      <c r="F845" s="70"/>
      <c r="G845" s="31" t="str">
        <f t="shared" si="41"/>
        <v/>
      </c>
      <c r="H845" s="32">
        <f t="shared" si="42"/>
        <v>0</v>
      </c>
      <c r="I845" s="78" t="s">
        <v>134</v>
      </c>
    </row>
    <row r="846" ht="24" customHeight="1" spans="1:9">
      <c r="A846" s="92">
        <v>2130205</v>
      </c>
      <c r="B846" s="93" t="s">
        <v>774</v>
      </c>
      <c r="C846" s="68">
        <v>0</v>
      </c>
      <c r="D846" s="68">
        <v>10</v>
      </c>
      <c r="E846" s="69" t="str">
        <f t="shared" si="40"/>
        <v/>
      </c>
      <c r="F846" s="70">
        <v>47</v>
      </c>
      <c r="G846" s="27">
        <f t="shared" si="41"/>
        <v>-78.7234042553192</v>
      </c>
      <c r="H846" s="32">
        <f t="shared" si="42"/>
        <v>-37</v>
      </c>
      <c r="I846" s="78" t="s">
        <v>134</v>
      </c>
    </row>
    <row r="847" ht="24" hidden="1" customHeight="1" spans="1:8">
      <c r="A847" s="92">
        <v>2130206</v>
      </c>
      <c r="B847" s="93" t="s">
        <v>775</v>
      </c>
      <c r="C847" s="71">
        <v>0</v>
      </c>
      <c r="D847" s="72"/>
      <c r="E847" s="73" t="str">
        <f t="shared" si="40"/>
        <v/>
      </c>
      <c r="F847" s="74">
        <v>0</v>
      </c>
      <c r="G847" s="75" t="str">
        <f t="shared" si="41"/>
        <v/>
      </c>
      <c r="H847" s="76">
        <f t="shared" si="42"/>
        <v>0</v>
      </c>
    </row>
    <row r="848" ht="24" hidden="1" customHeight="1" spans="1:8">
      <c r="A848" s="92">
        <v>2130207</v>
      </c>
      <c r="B848" s="93" t="s">
        <v>776</v>
      </c>
      <c r="C848" s="71">
        <v>0</v>
      </c>
      <c r="D848" s="72"/>
      <c r="E848" s="73" t="str">
        <f t="shared" si="40"/>
        <v/>
      </c>
      <c r="F848" s="74">
        <v>0</v>
      </c>
      <c r="G848" s="75" t="str">
        <f t="shared" si="41"/>
        <v/>
      </c>
      <c r="H848" s="76">
        <f t="shared" si="42"/>
        <v>0</v>
      </c>
    </row>
    <row r="849" ht="24" hidden="1" customHeight="1" spans="1:8">
      <c r="A849" s="92">
        <v>2130208</v>
      </c>
      <c r="B849" s="93" t="s">
        <v>777</v>
      </c>
      <c r="C849" s="71">
        <v>0</v>
      </c>
      <c r="D849" s="72"/>
      <c r="E849" s="73" t="str">
        <f t="shared" si="40"/>
        <v/>
      </c>
      <c r="F849" s="74">
        <v>0</v>
      </c>
      <c r="G849" s="75" t="str">
        <f t="shared" si="41"/>
        <v/>
      </c>
      <c r="H849" s="76">
        <f t="shared" si="42"/>
        <v>0</v>
      </c>
    </row>
    <row r="850" ht="24" customHeight="1" spans="1:9">
      <c r="A850" s="92">
        <v>2130209</v>
      </c>
      <c r="B850" s="93" t="s">
        <v>778</v>
      </c>
      <c r="C850" s="68">
        <v>0</v>
      </c>
      <c r="D850" s="68">
        <v>64</v>
      </c>
      <c r="E850" s="69" t="str">
        <f t="shared" si="40"/>
        <v/>
      </c>
      <c r="F850" s="70">
        <v>43</v>
      </c>
      <c r="G850" s="27">
        <f t="shared" si="41"/>
        <v>48.8372093023256</v>
      </c>
      <c r="H850" s="32">
        <f t="shared" si="42"/>
        <v>21</v>
      </c>
      <c r="I850" s="78" t="s">
        <v>134</v>
      </c>
    </row>
    <row r="851" ht="24" hidden="1" customHeight="1" spans="1:8">
      <c r="A851" s="92">
        <v>2130210</v>
      </c>
      <c r="B851" s="93" t="s">
        <v>779</v>
      </c>
      <c r="C851" s="71">
        <v>0</v>
      </c>
      <c r="D851" s="72"/>
      <c r="E851" s="73" t="str">
        <f t="shared" si="40"/>
        <v/>
      </c>
      <c r="F851" s="74">
        <v>0</v>
      </c>
      <c r="G851" s="75" t="str">
        <f t="shared" si="41"/>
        <v/>
      </c>
      <c r="H851" s="76">
        <f t="shared" si="42"/>
        <v>0</v>
      </c>
    </row>
    <row r="852" ht="24" hidden="1" customHeight="1" spans="1:8">
      <c r="A852" s="92">
        <v>2130211</v>
      </c>
      <c r="B852" s="93" t="s">
        <v>780</v>
      </c>
      <c r="C852" s="71">
        <v>0</v>
      </c>
      <c r="D852" s="72"/>
      <c r="E852" s="73" t="str">
        <f t="shared" si="40"/>
        <v/>
      </c>
      <c r="F852" s="74">
        <v>0</v>
      </c>
      <c r="G852" s="75" t="str">
        <f t="shared" si="41"/>
        <v/>
      </c>
      <c r="H852" s="76">
        <f t="shared" si="42"/>
        <v>0</v>
      </c>
    </row>
    <row r="853" ht="24" hidden="1" customHeight="1" spans="1:8">
      <c r="A853" s="92">
        <v>2130212</v>
      </c>
      <c r="B853" s="93" t="s">
        <v>781</v>
      </c>
      <c r="C853" s="71">
        <v>0</v>
      </c>
      <c r="D853" s="72"/>
      <c r="E853" s="73" t="str">
        <f t="shared" si="40"/>
        <v/>
      </c>
      <c r="F853" s="74">
        <v>0</v>
      </c>
      <c r="G853" s="75" t="str">
        <f t="shared" si="41"/>
        <v/>
      </c>
      <c r="H853" s="76">
        <f t="shared" si="42"/>
        <v>0</v>
      </c>
    </row>
    <row r="854" ht="24" hidden="1" customHeight="1" spans="1:9">
      <c r="A854" s="92">
        <v>2130213</v>
      </c>
      <c r="B854" s="93" t="s">
        <v>782</v>
      </c>
      <c r="C854" s="68"/>
      <c r="D854" s="68"/>
      <c r="E854" s="69" t="str">
        <f t="shared" si="40"/>
        <v/>
      </c>
      <c r="F854" s="70"/>
      <c r="G854" s="27" t="str">
        <f t="shared" si="41"/>
        <v/>
      </c>
      <c r="H854" s="32">
        <f t="shared" si="42"/>
        <v>0</v>
      </c>
      <c r="I854" s="78" t="s">
        <v>134</v>
      </c>
    </row>
    <row r="855" ht="24" hidden="1" customHeight="1" spans="1:8">
      <c r="A855" s="92">
        <v>2130216</v>
      </c>
      <c r="B855" s="93" t="s">
        <v>783</v>
      </c>
      <c r="C855" s="71">
        <v>0</v>
      </c>
      <c r="D855" s="72"/>
      <c r="E855" s="73" t="str">
        <f t="shared" si="40"/>
        <v/>
      </c>
      <c r="F855" s="74">
        <v>0</v>
      </c>
      <c r="G855" s="75" t="str">
        <f t="shared" si="41"/>
        <v/>
      </c>
      <c r="H855" s="76">
        <f t="shared" si="42"/>
        <v>0</v>
      </c>
    </row>
    <row r="856" ht="24" hidden="1" customHeight="1" spans="1:8">
      <c r="A856" s="92">
        <v>2130217</v>
      </c>
      <c r="B856" s="93" t="s">
        <v>784</v>
      </c>
      <c r="C856" s="71">
        <v>0</v>
      </c>
      <c r="D856" s="72"/>
      <c r="E856" s="73" t="str">
        <f t="shared" si="40"/>
        <v/>
      </c>
      <c r="F856" s="74">
        <v>0</v>
      </c>
      <c r="G856" s="75" t="str">
        <f t="shared" si="41"/>
        <v/>
      </c>
      <c r="H856" s="76">
        <f t="shared" si="42"/>
        <v>0</v>
      </c>
    </row>
    <row r="857" ht="24" hidden="1" customHeight="1" spans="1:8">
      <c r="A857" s="92">
        <v>2130218</v>
      </c>
      <c r="B857" s="93" t="s">
        <v>785</v>
      </c>
      <c r="C857" s="71">
        <v>0</v>
      </c>
      <c r="D857" s="72"/>
      <c r="E857" s="73" t="str">
        <f t="shared" si="40"/>
        <v/>
      </c>
      <c r="F857" s="74">
        <v>0</v>
      </c>
      <c r="G857" s="75" t="str">
        <f t="shared" si="41"/>
        <v/>
      </c>
      <c r="H857" s="76">
        <f t="shared" si="42"/>
        <v>0</v>
      </c>
    </row>
    <row r="858" ht="24" hidden="1" customHeight="1" spans="1:8">
      <c r="A858" s="92">
        <v>2130219</v>
      </c>
      <c r="B858" s="93" t="s">
        <v>786</v>
      </c>
      <c r="C858" s="71">
        <v>0</v>
      </c>
      <c r="D858" s="72"/>
      <c r="E858" s="73" t="str">
        <f t="shared" si="40"/>
        <v/>
      </c>
      <c r="F858" s="74">
        <v>0</v>
      </c>
      <c r="G858" s="75" t="str">
        <f t="shared" si="41"/>
        <v/>
      </c>
      <c r="H858" s="76">
        <f t="shared" si="42"/>
        <v>0</v>
      </c>
    </row>
    <row r="859" ht="24" hidden="1" customHeight="1" spans="1:8">
      <c r="A859" s="92">
        <v>2130220</v>
      </c>
      <c r="B859" s="93" t="s">
        <v>787</v>
      </c>
      <c r="C859" s="71">
        <v>0</v>
      </c>
      <c r="D859" s="72"/>
      <c r="E859" s="73" t="str">
        <f t="shared" si="40"/>
        <v/>
      </c>
      <c r="F859" s="74">
        <v>0</v>
      </c>
      <c r="G859" s="75" t="str">
        <f t="shared" si="41"/>
        <v/>
      </c>
      <c r="H859" s="76">
        <f t="shared" si="42"/>
        <v>0</v>
      </c>
    </row>
    <row r="860" ht="24" hidden="1" customHeight="1" spans="1:8">
      <c r="A860" s="92">
        <v>2130221</v>
      </c>
      <c r="B860" s="93" t="s">
        <v>788</v>
      </c>
      <c r="C860" s="71">
        <v>0</v>
      </c>
      <c r="D860" s="72"/>
      <c r="E860" s="73" t="str">
        <f t="shared" si="40"/>
        <v/>
      </c>
      <c r="F860" s="74">
        <v>0</v>
      </c>
      <c r="G860" s="75" t="str">
        <f t="shared" si="41"/>
        <v/>
      </c>
      <c r="H860" s="76">
        <f t="shared" si="42"/>
        <v>0</v>
      </c>
    </row>
    <row r="861" ht="24" hidden="1" customHeight="1" spans="1:8">
      <c r="A861" s="92">
        <v>2130223</v>
      </c>
      <c r="B861" s="93" t="s">
        <v>789</v>
      </c>
      <c r="C861" s="71">
        <v>0</v>
      </c>
      <c r="D861" s="72"/>
      <c r="E861" s="73" t="str">
        <f t="shared" si="40"/>
        <v/>
      </c>
      <c r="F861" s="74">
        <v>0</v>
      </c>
      <c r="G861" s="75" t="str">
        <f t="shared" si="41"/>
        <v/>
      </c>
      <c r="H861" s="76">
        <f t="shared" si="42"/>
        <v>0</v>
      </c>
    </row>
    <row r="862" ht="24" hidden="1" customHeight="1" spans="1:8">
      <c r="A862" s="92">
        <v>2130224</v>
      </c>
      <c r="B862" s="93" t="s">
        <v>790</v>
      </c>
      <c r="C862" s="71">
        <v>0</v>
      </c>
      <c r="D862" s="72"/>
      <c r="E862" s="73" t="str">
        <f t="shared" si="40"/>
        <v/>
      </c>
      <c r="F862" s="74">
        <v>0</v>
      </c>
      <c r="G862" s="75" t="str">
        <f t="shared" si="41"/>
        <v/>
      </c>
      <c r="H862" s="76">
        <f t="shared" si="42"/>
        <v>0</v>
      </c>
    </row>
    <row r="863" ht="24" hidden="1" customHeight="1" spans="1:8">
      <c r="A863" s="92">
        <v>2130225</v>
      </c>
      <c r="B863" s="93" t="s">
        <v>791</v>
      </c>
      <c r="C863" s="71">
        <v>0</v>
      </c>
      <c r="D863" s="72"/>
      <c r="E863" s="73" t="str">
        <f t="shared" si="40"/>
        <v/>
      </c>
      <c r="F863" s="74">
        <v>0</v>
      </c>
      <c r="G863" s="75" t="str">
        <f t="shared" si="41"/>
        <v/>
      </c>
      <c r="H863" s="76">
        <f t="shared" si="42"/>
        <v>0</v>
      </c>
    </row>
    <row r="864" ht="24" hidden="1" customHeight="1" spans="1:8">
      <c r="A864" s="92">
        <v>2130226</v>
      </c>
      <c r="B864" s="93" t="s">
        <v>792</v>
      </c>
      <c r="C864" s="71">
        <v>0</v>
      </c>
      <c r="D864" s="72"/>
      <c r="E864" s="73" t="str">
        <f t="shared" si="40"/>
        <v/>
      </c>
      <c r="F864" s="74">
        <v>0</v>
      </c>
      <c r="G864" s="75" t="str">
        <f t="shared" si="41"/>
        <v/>
      </c>
      <c r="H864" s="76">
        <f t="shared" si="42"/>
        <v>0</v>
      </c>
    </row>
    <row r="865" ht="24" hidden="1" customHeight="1" spans="1:8">
      <c r="A865" s="92">
        <v>2130227</v>
      </c>
      <c r="B865" s="93" t="s">
        <v>793</v>
      </c>
      <c r="C865" s="71">
        <v>0</v>
      </c>
      <c r="D865" s="72"/>
      <c r="E865" s="73" t="str">
        <f t="shared" si="40"/>
        <v/>
      </c>
      <c r="F865" s="74">
        <v>0</v>
      </c>
      <c r="G865" s="75" t="str">
        <f t="shared" si="41"/>
        <v/>
      </c>
      <c r="H865" s="76">
        <f t="shared" si="42"/>
        <v>0</v>
      </c>
    </row>
    <row r="866" ht="24" hidden="1" customHeight="1" spans="1:9">
      <c r="A866" s="92">
        <v>2130232</v>
      </c>
      <c r="B866" s="93" t="s">
        <v>794</v>
      </c>
      <c r="C866" s="68"/>
      <c r="D866" s="68"/>
      <c r="E866" s="31">
        <v>0</v>
      </c>
      <c r="F866" s="70"/>
      <c r="G866" s="27" t="str">
        <f t="shared" si="41"/>
        <v/>
      </c>
      <c r="H866" s="32">
        <f t="shared" si="42"/>
        <v>0</v>
      </c>
      <c r="I866" s="78" t="s">
        <v>134</v>
      </c>
    </row>
    <row r="867" ht="24" hidden="1" customHeight="1" spans="1:9">
      <c r="A867" s="92">
        <v>2130234</v>
      </c>
      <c r="B867" s="93" t="s">
        <v>795</v>
      </c>
      <c r="C867" s="68"/>
      <c r="D867" s="68"/>
      <c r="E867" s="69" t="str">
        <f t="shared" si="40"/>
        <v/>
      </c>
      <c r="F867" s="70"/>
      <c r="G867" s="31">
        <v>0</v>
      </c>
      <c r="H867" s="32">
        <f t="shared" si="42"/>
        <v>0</v>
      </c>
      <c r="I867" s="78" t="s">
        <v>134</v>
      </c>
    </row>
    <row r="868" ht="24" customHeight="1" spans="1:9">
      <c r="A868" s="92">
        <v>2130299</v>
      </c>
      <c r="B868" s="93" t="s">
        <v>796</v>
      </c>
      <c r="C868" s="68">
        <v>0</v>
      </c>
      <c r="D868" s="68">
        <v>0</v>
      </c>
      <c r="E868" s="69" t="str">
        <f t="shared" si="40"/>
        <v/>
      </c>
      <c r="F868" s="70">
        <v>12</v>
      </c>
      <c r="G868" s="27">
        <f t="shared" si="41"/>
        <v>-100</v>
      </c>
      <c r="H868" s="32">
        <f t="shared" si="42"/>
        <v>-12</v>
      </c>
      <c r="I868" s="78" t="s">
        <v>134</v>
      </c>
    </row>
    <row r="869" s="1" customFormat="1" ht="24" customHeight="1" spans="1:9">
      <c r="A869" s="94">
        <v>21303</v>
      </c>
      <c r="B869" s="94" t="s">
        <v>797</v>
      </c>
      <c r="C869" s="63">
        <f>SUM(C870:C896)</f>
        <v>0</v>
      </c>
      <c r="D869" s="63">
        <f>SUM(D870:D896)</f>
        <v>103</v>
      </c>
      <c r="E869" s="64" t="str">
        <f t="shared" si="40"/>
        <v/>
      </c>
      <c r="F869" s="86">
        <f>SUM(F870:F896)</f>
        <v>11</v>
      </c>
      <c r="G869" s="19">
        <f t="shared" si="41"/>
        <v>836.363636363636</v>
      </c>
      <c r="H869" s="20">
        <f t="shared" si="42"/>
        <v>92</v>
      </c>
      <c r="I869" s="78" t="s">
        <v>134</v>
      </c>
    </row>
    <row r="870" hidden="1" spans="1:9">
      <c r="A870" s="92">
        <v>2130301</v>
      </c>
      <c r="B870" s="93" t="s">
        <v>137</v>
      </c>
      <c r="C870" s="68"/>
      <c r="D870" s="68"/>
      <c r="E870" s="69" t="str">
        <f t="shared" si="40"/>
        <v/>
      </c>
      <c r="F870" s="70"/>
      <c r="G870" s="27" t="str">
        <f t="shared" si="41"/>
        <v/>
      </c>
      <c r="H870" s="32">
        <f t="shared" si="42"/>
        <v>0</v>
      </c>
      <c r="I870" s="78" t="s">
        <v>134</v>
      </c>
    </row>
    <row r="871" hidden="1" spans="1:9">
      <c r="A871" s="92">
        <v>2130302</v>
      </c>
      <c r="B871" s="93" t="s">
        <v>138</v>
      </c>
      <c r="C871" s="68"/>
      <c r="D871" s="68"/>
      <c r="E871" s="69" t="str">
        <f t="shared" si="40"/>
        <v/>
      </c>
      <c r="F871" s="70"/>
      <c r="G871" s="27" t="str">
        <f t="shared" si="41"/>
        <v/>
      </c>
      <c r="H871" s="32">
        <f t="shared" si="42"/>
        <v>0</v>
      </c>
      <c r="I871" s="78" t="s">
        <v>134</v>
      </c>
    </row>
    <row r="872" hidden="1" spans="1:9">
      <c r="A872" s="92">
        <v>2130303</v>
      </c>
      <c r="B872" s="93" t="s">
        <v>139</v>
      </c>
      <c r="C872" s="68"/>
      <c r="D872" s="68"/>
      <c r="E872" s="69" t="str">
        <f t="shared" si="40"/>
        <v/>
      </c>
      <c r="F872" s="70"/>
      <c r="G872" s="27" t="str">
        <f t="shared" si="41"/>
        <v/>
      </c>
      <c r="H872" s="32">
        <f t="shared" si="42"/>
        <v>0</v>
      </c>
      <c r="I872" s="78" t="s">
        <v>134</v>
      </c>
    </row>
    <row r="873" ht="24" customHeight="1" spans="1:9">
      <c r="A873" s="92">
        <v>2130304</v>
      </c>
      <c r="B873" s="93" t="s">
        <v>798</v>
      </c>
      <c r="C873" s="68">
        <v>0</v>
      </c>
      <c r="D873" s="68">
        <v>-3</v>
      </c>
      <c r="E873" s="69" t="str">
        <f t="shared" si="40"/>
        <v/>
      </c>
      <c r="F873" s="70">
        <v>0</v>
      </c>
      <c r="G873" s="27" t="str">
        <f t="shared" si="41"/>
        <v/>
      </c>
      <c r="H873" s="32">
        <f t="shared" si="42"/>
        <v>-3</v>
      </c>
      <c r="I873" s="78" t="s">
        <v>134</v>
      </c>
    </row>
    <row r="874" hidden="1" spans="1:9">
      <c r="A874" s="92">
        <v>2130305</v>
      </c>
      <c r="B874" s="93" t="s">
        <v>799</v>
      </c>
      <c r="C874" s="68"/>
      <c r="D874" s="68"/>
      <c r="E874" s="69" t="str">
        <f t="shared" si="40"/>
        <v/>
      </c>
      <c r="F874" s="70"/>
      <c r="G874" s="27" t="str">
        <f t="shared" si="41"/>
        <v/>
      </c>
      <c r="H874" s="32">
        <f t="shared" si="42"/>
        <v>0</v>
      </c>
      <c r="I874" s="78" t="s">
        <v>134</v>
      </c>
    </row>
    <row r="875" hidden="1" spans="1:9">
      <c r="A875" s="92">
        <v>2130306</v>
      </c>
      <c r="B875" s="93" t="s">
        <v>800</v>
      </c>
      <c r="C875" s="68"/>
      <c r="D875" s="68"/>
      <c r="E875" s="69" t="str">
        <f t="shared" si="40"/>
        <v/>
      </c>
      <c r="F875" s="70"/>
      <c r="G875" s="27" t="str">
        <f t="shared" si="41"/>
        <v/>
      </c>
      <c r="H875" s="32">
        <f t="shared" si="42"/>
        <v>0</v>
      </c>
      <c r="I875" s="78" t="s">
        <v>134</v>
      </c>
    </row>
    <row r="876" hidden="1" spans="1:8">
      <c r="A876" s="92">
        <v>2130307</v>
      </c>
      <c r="B876" s="93" t="s">
        <v>801</v>
      </c>
      <c r="C876" s="71">
        <v>0</v>
      </c>
      <c r="D876" s="72"/>
      <c r="E876" s="73" t="str">
        <f t="shared" si="40"/>
        <v/>
      </c>
      <c r="F876" s="74"/>
      <c r="G876" s="75" t="str">
        <f t="shared" si="41"/>
        <v/>
      </c>
      <c r="H876" s="76">
        <f t="shared" si="42"/>
        <v>0</v>
      </c>
    </row>
    <row r="877" hidden="1" spans="1:9">
      <c r="A877" s="92">
        <v>2130308</v>
      </c>
      <c r="B877" s="93" t="s">
        <v>802</v>
      </c>
      <c r="C877" s="68"/>
      <c r="D877" s="68"/>
      <c r="E877" s="69" t="str">
        <f t="shared" si="40"/>
        <v/>
      </c>
      <c r="F877" s="70"/>
      <c r="G877" s="31">
        <v>0</v>
      </c>
      <c r="H877" s="32">
        <f t="shared" si="42"/>
        <v>0</v>
      </c>
      <c r="I877" s="78" t="s">
        <v>134</v>
      </c>
    </row>
    <row r="878" hidden="1" spans="1:9">
      <c r="A878" s="92">
        <v>2130309</v>
      </c>
      <c r="B878" s="93" t="s">
        <v>803</v>
      </c>
      <c r="C878" s="68"/>
      <c r="D878" s="68"/>
      <c r="E878" s="69" t="str">
        <f t="shared" si="40"/>
        <v/>
      </c>
      <c r="F878" s="70"/>
      <c r="G878" s="27" t="str">
        <f t="shared" si="41"/>
        <v/>
      </c>
      <c r="H878" s="32">
        <f t="shared" si="42"/>
        <v>0</v>
      </c>
      <c r="I878" s="78" t="s">
        <v>134</v>
      </c>
    </row>
    <row r="879" hidden="1" spans="1:8">
      <c r="A879" s="92">
        <v>2130310</v>
      </c>
      <c r="B879" s="93" t="s">
        <v>804</v>
      </c>
      <c r="C879" s="71">
        <v>0</v>
      </c>
      <c r="D879" s="72"/>
      <c r="E879" s="73" t="str">
        <f t="shared" si="40"/>
        <v/>
      </c>
      <c r="F879" s="74"/>
      <c r="G879" s="75" t="str">
        <f t="shared" si="41"/>
        <v/>
      </c>
      <c r="H879" s="76">
        <f t="shared" si="42"/>
        <v>0</v>
      </c>
    </row>
    <row r="880" hidden="1" spans="1:8">
      <c r="A880" s="92">
        <v>2130311</v>
      </c>
      <c r="B880" s="93" t="s">
        <v>805</v>
      </c>
      <c r="C880" s="71">
        <v>0</v>
      </c>
      <c r="D880" s="72"/>
      <c r="E880" s="73" t="str">
        <f t="shared" si="40"/>
        <v/>
      </c>
      <c r="F880" s="74"/>
      <c r="G880" s="75" t="str">
        <f t="shared" si="41"/>
        <v/>
      </c>
      <c r="H880" s="76">
        <f t="shared" si="42"/>
        <v>0</v>
      </c>
    </row>
    <row r="881" hidden="1" spans="1:9">
      <c r="A881" s="92">
        <v>2130312</v>
      </c>
      <c r="B881" s="93" t="s">
        <v>806</v>
      </c>
      <c r="C881" s="68"/>
      <c r="D881" s="68"/>
      <c r="E881" s="69" t="str">
        <f t="shared" si="40"/>
        <v/>
      </c>
      <c r="F881" s="70"/>
      <c r="G881" s="31">
        <v>0</v>
      </c>
      <c r="H881" s="32">
        <f t="shared" si="42"/>
        <v>0</v>
      </c>
      <c r="I881" s="78" t="s">
        <v>134</v>
      </c>
    </row>
    <row r="882" hidden="1" spans="1:8">
      <c r="A882" s="92">
        <v>2130313</v>
      </c>
      <c r="B882" s="93" t="s">
        <v>807</v>
      </c>
      <c r="C882" s="71">
        <v>0</v>
      </c>
      <c r="D882" s="72"/>
      <c r="E882" s="73" t="str">
        <f t="shared" si="40"/>
        <v/>
      </c>
      <c r="F882" s="74"/>
      <c r="G882" s="75" t="str">
        <f t="shared" si="41"/>
        <v/>
      </c>
      <c r="H882" s="76">
        <f t="shared" si="42"/>
        <v>0</v>
      </c>
    </row>
    <row r="883" ht="24" customHeight="1" spans="1:9">
      <c r="A883" s="92">
        <v>2130314</v>
      </c>
      <c r="B883" s="93" t="s">
        <v>808</v>
      </c>
      <c r="C883" s="68">
        <v>0</v>
      </c>
      <c r="D883" s="68">
        <v>33</v>
      </c>
      <c r="E883" s="69" t="str">
        <f t="shared" si="40"/>
        <v/>
      </c>
      <c r="F883" s="70">
        <v>0</v>
      </c>
      <c r="G883" s="27" t="str">
        <f t="shared" si="41"/>
        <v/>
      </c>
      <c r="H883" s="32">
        <f t="shared" si="42"/>
        <v>33</v>
      </c>
      <c r="I883" s="78" t="s">
        <v>134</v>
      </c>
    </row>
    <row r="884" hidden="1" spans="1:8">
      <c r="A884" s="92">
        <v>2130315</v>
      </c>
      <c r="B884" s="93" t="s">
        <v>809</v>
      </c>
      <c r="C884" s="71">
        <v>0</v>
      </c>
      <c r="D884" s="72"/>
      <c r="E884" s="73" t="str">
        <f t="shared" si="40"/>
        <v/>
      </c>
      <c r="F884" s="74"/>
      <c r="G884" s="75" t="str">
        <f t="shared" si="41"/>
        <v/>
      </c>
      <c r="H884" s="76">
        <f t="shared" si="42"/>
        <v>0</v>
      </c>
    </row>
    <row r="885" hidden="1" spans="1:8">
      <c r="A885" s="92">
        <v>2130316</v>
      </c>
      <c r="B885" s="93" t="s">
        <v>810</v>
      </c>
      <c r="C885" s="71">
        <v>0</v>
      </c>
      <c r="D885" s="72"/>
      <c r="E885" s="73" t="str">
        <f t="shared" si="40"/>
        <v/>
      </c>
      <c r="F885" s="74"/>
      <c r="G885" s="75" t="str">
        <f t="shared" si="41"/>
        <v/>
      </c>
      <c r="H885" s="76">
        <f t="shared" si="42"/>
        <v>0</v>
      </c>
    </row>
    <row r="886" hidden="1" spans="1:8">
      <c r="A886" s="92">
        <v>2130317</v>
      </c>
      <c r="B886" s="93" t="s">
        <v>811</v>
      </c>
      <c r="C886" s="71">
        <v>0</v>
      </c>
      <c r="D886" s="72"/>
      <c r="E886" s="73" t="str">
        <f t="shared" si="40"/>
        <v/>
      </c>
      <c r="F886" s="74"/>
      <c r="G886" s="75" t="str">
        <f t="shared" si="41"/>
        <v/>
      </c>
      <c r="H886" s="76">
        <f t="shared" si="42"/>
        <v>0</v>
      </c>
    </row>
    <row r="887" hidden="1" spans="1:8">
      <c r="A887" s="92">
        <v>2130318</v>
      </c>
      <c r="B887" s="93" t="s">
        <v>812</v>
      </c>
      <c r="C887" s="71">
        <v>0</v>
      </c>
      <c r="D887" s="72"/>
      <c r="E887" s="73" t="str">
        <f t="shared" si="40"/>
        <v/>
      </c>
      <c r="F887" s="74"/>
      <c r="G887" s="75" t="str">
        <f t="shared" si="41"/>
        <v/>
      </c>
      <c r="H887" s="76">
        <f t="shared" si="42"/>
        <v>0</v>
      </c>
    </row>
    <row r="888" hidden="1" spans="1:8">
      <c r="A888" s="92">
        <v>2130319</v>
      </c>
      <c r="B888" s="93" t="s">
        <v>813</v>
      </c>
      <c r="C888" s="71">
        <v>0</v>
      </c>
      <c r="D888" s="72"/>
      <c r="E888" s="73" t="str">
        <f t="shared" si="40"/>
        <v/>
      </c>
      <c r="F888" s="74"/>
      <c r="G888" s="75" t="str">
        <f t="shared" si="41"/>
        <v/>
      </c>
      <c r="H888" s="76">
        <f t="shared" si="42"/>
        <v>0</v>
      </c>
    </row>
    <row r="889" ht="24" customHeight="1" spans="1:9">
      <c r="A889" s="92">
        <v>2130321</v>
      </c>
      <c r="B889" s="93" t="s">
        <v>814</v>
      </c>
      <c r="C889" s="68">
        <v>0</v>
      </c>
      <c r="D889" s="68">
        <v>9</v>
      </c>
      <c r="E889" s="69" t="str">
        <f t="shared" si="40"/>
        <v/>
      </c>
      <c r="F889" s="70">
        <v>0</v>
      </c>
      <c r="G889" s="27" t="str">
        <f t="shared" si="41"/>
        <v/>
      </c>
      <c r="H889" s="32">
        <f t="shared" si="42"/>
        <v>9</v>
      </c>
      <c r="I889" s="78" t="s">
        <v>134</v>
      </c>
    </row>
    <row r="890" hidden="1" spans="1:9">
      <c r="A890" s="92">
        <v>2130322</v>
      </c>
      <c r="B890" s="93" t="s">
        <v>815</v>
      </c>
      <c r="C890" s="68"/>
      <c r="D890" s="68"/>
      <c r="E890" s="69" t="str">
        <f t="shared" si="40"/>
        <v/>
      </c>
      <c r="F890" s="70"/>
      <c r="G890" s="31">
        <v>0</v>
      </c>
      <c r="H890" s="32">
        <f t="shared" si="42"/>
        <v>0</v>
      </c>
      <c r="I890" s="78" t="s">
        <v>134</v>
      </c>
    </row>
    <row r="891" hidden="1" spans="1:8">
      <c r="A891" s="92">
        <v>2130331</v>
      </c>
      <c r="B891" s="93" t="s">
        <v>816</v>
      </c>
      <c r="C891" s="71">
        <v>0</v>
      </c>
      <c r="D891" s="72"/>
      <c r="E891" s="73" t="str">
        <f t="shared" si="40"/>
        <v/>
      </c>
      <c r="F891" s="74"/>
      <c r="G891" s="75" t="str">
        <f t="shared" si="41"/>
        <v/>
      </c>
      <c r="H891" s="76">
        <f t="shared" si="42"/>
        <v>0</v>
      </c>
    </row>
    <row r="892" hidden="1" spans="1:8">
      <c r="A892" s="92">
        <v>2130332</v>
      </c>
      <c r="B892" s="93" t="s">
        <v>817</v>
      </c>
      <c r="C892" s="71">
        <v>0</v>
      </c>
      <c r="D892" s="72"/>
      <c r="E892" s="73" t="str">
        <f t="shared" si="40"/>
        <v/>
      </c>
      <c r="F892" s="74"/>
      <c r="G892" s="75" t="str">
        <f t="shared" si="41"/>
        <v/>
      </c>
      <c r="H892" s="76">
        <f t="shared" si="42"/>
        <v>0</v>
      </c>
    </row>
    <row r="893" hidden="1" spans="1:8">
      <c r="A893" s="92">
        <v>2130333</v>
      </c>
      <c r="B893" s="93" t="s">
        <v>789</v>
      </c>
      <c r="C893" s="71">
        <v>0</v>
      </c>
      <c r="D893" s="72"/>
      <c r="E893" s="73" t="str">
        <f t="shared" si="40"/>
        <v/>
      </c>
      <c r="F893" s="74"/>
      <c r="G893" s="75" t="str">
        <f t="shared" si="41"/>
        <v/>
      </c>
      <c r="H893" s="76">
        <f t="shared" si="42"/>
        <v>0</v>
      </c>
    </row>
    <row r="894" ht="24" customHeight="1" spans="1:9">
      <c r="A894" s="92">
        <v>2130334</v>
      </c>
      <c r="B894" s="93" t="s">
        <v>818</v>
      </c>
      <c r="C894" s="68">
        <v>0</v>
      </c>
      <c r="D894" s="68">
        <v>1</v>
      </c>
      <c r="E894" s="69" t="str">
        <f t="shared" si="40"/>
        <v/>
      </c>
      <c r="F894" s="70">
        <v>1</v>
      </c>
      <c r="G894" s="27">
        <f t="shared" si="41"/>
        <v>0</v>
      </c>
      <c r="H894" s="32">
        <f t="shared" si="42"/>
        <v>0</v>
      </c>
      <c r="I894" s="78" t="s">
        <v>134</v>
      </c>
    </row>
    <row r="895" hidden="1" spans="1:8">
      <c r="A895" s="92">
        <v>2130335</v>
      </c>
      <c r="B895" s="93" t="s">
        <v>819</v>
      </c>
      <c r="C895" s="71">
        <v>0</v>
      </c>
      <c r="D895" s="72"/>
      <c r="E895" s="73" t="str">
        <f t="shared" si="40"/>
        <v/>
      </c>
      <c r="F895" s="74"/>
      <c r="G895" s="75" t="str">
        <f t="shared" si="41"/>
        <v/>
      </c>
      <c r="H895" s="76">
        <f t="shared" si="42"/>
        <v>0</v>
      </c>
    </row>
    <row r="896" ht="24" customHeight="1" spans="1:9">
      <c r="A896" s="92">
        <v>2130399</v>
      </c>
      <c r="B896" s="93" t="s">
        <v>820</v>
      </c>
      <c r="C896" s="68">
        <v>0</v>
      </c>
      <c r="D896" s="68">
        <v>63</v>
      </c>
      <c r="E896" s="69" t="str">
        <f t="shared" si="40"/>
        <v/>
      </c>
      <c r="F896" s="70">
        <v>10</v>
      </c>
      <c r="G896" s="27">
        <f t="shared" si="41"/>
        <v>530</v>
      </c>
      <c r="H896" s="32">
        <f t="shared" si="42"/>
        <v>53</v>
      </c>
      <c r="I896" s="78" t="s">
        <v>134</v>
      </c>
    </row>
    <row r="897" s="1" customFormat="1" ht="24" customHeight="1" spans="1:9">
      <c r="A897" s="94">
        <v>21305</v>
      </c>
      <c r="B897" s="94" t="s">
        <v>821</v>
      </c>
      <c r="C897" s="63">
        <f>SUM(C901:C907)</f>
        <v>0</v>
      </c>
      <c r="D897" s="63">
        <f>SUM(D901:D907)</f>
        <v>140</v>
      </c>
      <c r="E897" s="64" t="str">
        <f t="shared" si="40"/>
        <v/>
      </c>
      <c r="F897" s="63">
        <f>SUM(F901:F907)</f>
        <v>213</v>
      </c>
      <c r="G897" s="19">
        <f t="shared" si="41"/>
        <v>-34.2723004694836</v>
      </c>
      <c r="H897" s="20">
        <f t="shared" si="42"/>
        <v>-73</v>
      </c>
      <c r="I897" s="78" t="s">
        <v>134</v>
      </c>
    </row>
    <row r="898" ht="24" hidden="1" customHeight="1" spans="1:8">
      <c r="A898" s="92">
        <v>2130501</v>
      </c>
      <c r="B898" s="93" t="s">
        <v>137</v>
      </c>
      <c r="C898" s="71">
        <v>0</v>
      </c>
      <c r="D898" s="72"/>
      <c r="E898" s="84" t="str">
        <f t="shared" si="40"/>
        <v/>
      </c>
      <c r="F898" s="85">
        <v>0</v>
      </c>
      <c r="G898" s="75" t="str">
        <f t="shared" si="41"/>
        <v/>
      </c>
      <c r="H898" s="76">
        <f t="shared" si="42"/>
        <v>0</v>
      </c>
    </row>
    <row r="899" ht="24" hidden="1" customHeight="1" spans="1:8">
      <c r="A899" s="92">
        <v>2130502</v>
      </c>
      <c r="B899" s="93" t="s">
        <v>138</v>
      </c>
      <c r="C899" s="71">
        <v>0</v>
      </c>
      <c r="D899" s="72"/>
      <c r="E899" s="84" t="str">
        <f t="shared" si="40"/>
        <v/>
      </c>
      <c r="F899" s="85">
        <v>0</v>
      </c>
      <c r="G899" s="75" t="str">
        <f t="shared" si="41"/>
        <v/>
      </c>
      <c r="H899" s="76">
        <f t="shared" si="42"/>
        <v>0</v>
      </c>
    </row>
    <row r="900" ht="24" hidden="1" customHeight="1" spans="1:8">
      <c r="A900" s="92">
        <v>2130503</v>
      </c>
      <c r="B900" s="93" t="s">
        <v>139</v>
      </c>
      <c r="C900" s="71">
        <v>0</v>
      </c>
      <c r="D900" s="72"/>
      <c r="E900" s="84" t="str">
        <f t="shared" si="40"/>
        <v/>
      </c>
      <c r="F900" s="85">
        <v>0</v>
      </c>
      <c r="G900" s="75" t="str">
        <f t="shared" si="41"/>
        <v/>
      </c>
      <c r="H900" s="76">
        <f t="shared" si="42"/>
        <v>0</v>
      </c>
    </row>
    <row r="901" ht="24" customHeight="1" spans="1:9">
      <c r="A901" s="92">
        <v>2130504</v>
      </c>
      <c r="B901" s="93" t="s">
        <v>822</v>
      </c>
      <c r="C901" s="68">
        <v>0</v>
      </c>
      <c r="D901" s="68">
        <v>40</v>
      </c>
      <c r="E901" s="69" t="str">
        <f t="shared" si="40"/>
        <v/>
      </c>
      <c r="F901" s="70">
        <v>10</v>
      </c>
      <c r="G901" s="27">
        <f t="shared" si="41"/>
        <v>300</v>
      </c>
      <c r="H901" s="32">
        <f t="shared" si="42"/>
        <v>30</v>
      </c>
      <c r="I901" s="78" t="s">
        <v>134</v>
      </c>
    </row>
    <row r="902" ht="24" hidden="1" customHeight="1" spans="1:8">
      <c r="A902" s="92">
        <v>2130505</v>
      </c>
      <c r="B902" s="93" t="s">
        <v>823</v>
      </c>
      <c r="C902" s="71">
        <v>0</v>
      </c>
      <c r="D902" s="72"/>
      <c r="E902" s="73" t="str">
        <f t="shared" si="40"/>
        <v/>
      </c>
      <c r="F902" s="74">
        <v>0</v>
      </c>
      <c r="G902" s="75" t="str">
        <f t="shared" si="41"/>
        <v/>
      </c>
      <c r="H902" s="76">
        <f t="shared" si="42"/>
        <v>0</v>
      </c>
    </row>
    <row r="903" ht="24" hidden="1" customHeight="1" spans="1:8">
      <c r="A903" s="92">
        <v>2130506</v>
      </c>
      <c r="B903" s="93" t="s">
        <v>824</v>
      </c>
      <c r="C903" s="71">
        <v>0</v>
      </c>
      <c r="D903" s="72"/>
      <c r="E903" s="73" t="str">
        <f t="shared" ref="E903:E966" si="43">IFERROR(D903/C903*100,"")</f>
        <v/>
      </c>
      <c r="F903" s="74">
        <v>0</v>
      </c>
      <c r="G903" s="75" t="str">
        <f t="shared" ref="G903:G965" si="44">IFERROR(H903/F903*100,"")</f>
        <v/>
      </c>
      <c r="H903" s="76">
        <f t="shared" ref="H903:H966" si="45">D903-F903</f>
        <v>0</v>
      </c>
    </row>
    <row r="904" ht="24" hidden="1" customHeight="1" spans="1:8">
      <c r="A904" s="92">
        <v>2130507</v>
      </c>
      <c r="B904" s="93" t="s">
        <v>825</v>
      </c>
      <c r="C904" s="71">
        <v>0</v>
      </c>
      <c r="D904" s="72"/>
      <c r="E904" s="73" t="str">
        <f t="shared" si="43"/>
        <v/>
      </c>
      <c r="F904" s="74">
        <v>0</v>
      </c>
      <c r="G904" s="75" t="str">
        <f t="shared" si="44"/>
        <v/>
      </c>
      <c r="H904" s="76">
        <f t="shared" si="45"/>
        <v>0</v>
      </c>
    </row>
    <row r="905" ht="24" hidden="1" customHeight="1" spans="1:8">
      <c r="A905" s="92">
        <v>2130508</v>
      </c>
      <c r="B905" s="93" t="s">
        <v>826</v>
      </c>
      <c r="C905" s="71">
        <v>0</v>
      </c>
      <c r="D905" s="72"/>
      <c r="E905" s="73" t="str">
        <f t="shared" si="43"/>
        <v/>
      </c>
      <c r="F905" s="74">
        <v>0</v>
      </c>
      <c r="G905" s="75" t="str">
        <f t="shared" si="44"/>
        <v/>
      </c>
      <c r="H905" s="76">
        <f t="shared" si="45"/>
        <v>0</v>
      </c>
    </row>
    <row r="906" ht="24" hidden="1" customHeight="1" spans="1:8">
      <c r="A906" s="92">
        <v>2130550</v>
      </c>
      <c r="B906" s="93" t="s">
        <v>827</v>
      </c>
      <c r="C906" s="71">
        <v>0</v>
      </c>
      <c r="D906" s="72"/>
      <c r="E906" s="73" t="str">
        <f t="shared" si="43"/>
        <v/>
      </c>
      <c r="F906" s="74">
        <v>0</v>
      </c>
      <c r="G906" s="75" t="str">
        <f t="shared" si="44"/>
        <v/>
      </c>
      <c r="H906" s="76">
        <f t="shared" si="45"/>
        <v>0</v>
      </c>
    </row>
    <row r="907" ht="24" customHeight="1" spans="1:9">
      <c r="A907" s="92">
        <v>2130599</v>
      </c>
      <c r="B907" s="93" t="s">
        <v>828</v>
      </c>
      <c r="C907" s="68">
        <v>0</v>
      </c>
      <c r="D907" s="68">
        <v>100</v>
      </c>
      <c r="E907" s="69" t="str">
        <f t="shared" si="43"/>
        <v/>
      </c>
      <c r="F907" s="70">
        <v>203</v>
      </c>
      <c r="G907" s="27">
        <f t="shared" si="44"/>
        <v>-50.7389162561576</v>
      </c>
      <c r="H907" s="32">
        <f t="shared" si="45"/>
        <v>-103</v>
      </c>
      <c r="I907" s="78" t="s">
        <v>134</v>
      </c>
    </row>
    <row r="908" s="1" customFormat="1" ht="24" hidden="1" customHeight="1" spans="1:8">
      <c r="A908" s="94">
        <v>21306</v>
      </c>
      <c r="B908" s="94" t="s">
        <v>829</v>
      </c>
      <c r="C908" s="87">
        <v>0</v>
      </c>
      <c r="D908" s="88"/>
      <c r="E908" s="84" t="str">
        <f t="shared" si="43"/>
        <v/>
      </c>
      <c r="F908" s="85">
        <v>0</v>
      </c>
      <c r="G908" s="89" t="str">
        <f t="shared" si="44"/>
        <v/>
      </c>
      <c r="H908" s="90">
        <f t="shared" si="45"/>
        <v>0</v>
      </c>
    </row>
    <row r="909" ht="24" hidden="1" customHeight="1" spans="1:8">
      <c r="A909" s="92">
        <v>2130601</v>
      </c>
      <c r="B909" s="93" t="s">
        <v>437</v>
      </c>
      <c r="C909" s="71">
        <v>0</v>
      </c>
      <c r="D909" s="72"/>
      <c r="E909" s="84" t="str">
        <f t="shared" si="43"/>
        <v/>
      </c>
      <c r="F909" s="85">
        <v>0</v>
      </c>
      <c r="G909" s="75" t="str">
        <f t="shared" si="44"/>
        <v/>
      </c>
      <c r="H909" s="76">
        <f t="shared" si="45"/>
        <v>0</v>
      </c>
    </row>
    <row r="910" ht="24" hidden="1" customHeight="1" spans="1:8">
      <c r="A910" s="92">
        <v>2130602</v>
      </c>
      <c r="B910" s="93" t="s">
        <v>830</v>
      </c>
      <c r="C910" s="71">
        <v>0</v>
      </c>
      <c r="D910" s="72"/>
      <c r="E910" s="84" t="str">
        <f t="shared" si="43"/>
        <v/>
      </c>
      <c r="F910" s="85">
        <v>0</v>
      </c>
      <c r="G910" s="75" t="str">
        <f t="shared" si="44"/>
        <v/>
      </c>
      <c r="H910" s="76">
        <f t="shared" si="45"/>
        <v>0</v>
      </c>
    </row>
    <row r="911" ht="24" hidden="1" customHeight="1" spans="1:8">
      <c r="A911" s="92">
        <v>2130603</v>
      </c>
      <c r="B911" s="93" t="s">
        <v>831</v>
      </c>
      <c r="C911" s="71">
        <v>0</v>
      </c>
      <c r="D911" s="72"/>
      <c r="E911" s="84" t="str">
        <f t="shared" si="43"/>
        <v/>
      </c>
      <c r="F911" s="85">
        <v>0</v>
      </c>
      <c r="G911" s="75" t="str">
        <f t="shared" si="44"/>
        <v/>
      </c>
      <c r="H911" s="76">
        <f t="shared" si="45"/>
        <v>0</v>
      </c>
    </row>
    <row r="912" ht="24" hidden="1" customHeight="1" spans="1:8">
      <c r="A912" s="92">
        <v>2130604</v>
      </c>
      <c r="B912" s="93" t="s">
        <v>832</v>
      </c>
      <c r="C912" s="71">
        <v>0</v>
      </c>
      <c r="D912" s="72"/>
      <c r="E912" s="84" t="str">
        <f t="shared" si="43"/>
        <v/>
      </c>
      <c r="F912" s="85">
        <v>0</v>
      </c>
      <c r="G912" s="75" t="str">
        <f t="shared" si="44"/>
        <v/>
      </c>
      <c r="H912" s="76">
        <f t="shared" si="45"/>
        <v>0</v>
      </c>
    </row>
    <row r="913" ht="24" hidden="1" customHeight="1" spans="1:8">
      <c r="A913" s="92">
        <v>2130699</v>
      </c>
      <c r="B913" s="93" t="s">
        <v>833</v>
      </c>
      <c r="C913" s="71">
        <v>0</v>
      </c>
      <c r="D913" s="72"/>
      <c r="E913" s="84" t="str">
        <f t="shared" si="43"/>
        <v/>
      </c>
      <c r="F913" s="85">
        <v>0</v>
      </c>
      <c r="G913" s="75" t="str">
        <f t="shared" si="44"/>
        <v/>
      </c>
      <c r="H913" s="76">
        <f t="shared" si="45"/>
        <v>0</v>
      </c>
    </row>
    <row r="914" s="1" customFormat="1" ht="24" customHeight="1" spans="1:9">
      <c r="A914" s="94">
        <v>21307</v>
      </c>
      <c r="B914" s="94" t="s">
        <v>834</v>
      </c>
      <c r="C914" s="63">
        <f>SUM(C915:C917)</f>
        <v>0</v>
      </c>
      <c r="D914" s="63">
        <f>SUM(D915:D917)</f>
        <v>72</v>
      </c>
      <c r="E914" s="64" t="str">
        <f t="shared" si="43"/>
        <v/>
      </c>
      <c r="F914" s="63">
        <f>SUM(F915:F920)</f>
        <v>1413</v>
      </c>
      <c r="G914" s="19">
        <f t="shared" si="44"/>
        <v>-94.9044585987261</v>
      </c>
      <c r="H914" s="20">
        <f t="shared" si="45"/>
        <v>-1341</v>
      </c>
      <c r="I914" s="78" t="s">
        <v>134</v>
      </c>
    </row>
    <row r="915" ht="24" customHeight="1" spans="1:9">
      <c r="A915" s="92">
        <v>2130701</v>
      </c>
      <c r="B915" s="93" t="s">
        <v>835</v>
      </c>
      <c r="C915" s="68">
        <v>0</v>
      </c>
      <c r="D915" s="68">
        <v>72</v>
      </c>
      <c r="E915" s="69" t="str">
        <f t="shared" si="43"/>
        <v/>
      </c>
      <c r="F915" s="70">
        <v>142</v>
      </c>
      <c r="G915" s="27">
        <f t="shared" si="44"/>
        <v>-49.2957746478873</v>
      </c>
      <c r="H915" s="32">
        <f t="shared" si="45"/>
        <v>-70</v>
      </c>
      <c r="I915" s="78" t="s">
        <v>134</v>
      </c>
    </row>
    <row r="916" ht="24" hidden="1" customHeight="1" spans="1:8">
      <c r="A916" s="92">
        <v>2130704</v>
      </c>
      <c r="B916" s="93" t="s">
        <v>836</v>
      </c>
      <c r="C916" s="71">
        <v>0</v>
      </c>
      <c r="D916" s="72"/>
      <c r="E916" s="73" t="str">
        <f t="shared" si="43"/>
        <v/>
      </c>
      <c r="F916" s="74">
        <v>0</v>
      </c>
      <c r="G916" s="75" t="str">
        <f t="shared" si="44"/>
        <v/>
      </c>
      <c r="H916" s="76">
        <f t="shared" si="45"/>
        <v>0</v>
      </c>
    </row>
    <row r="917" ht="24" customHeight="1" spans="1:9">
      <c r="A917" s="92">
        <v>2130705</v>
      </c>
      <c r="B917" s="93" t="s">
        <v>837</v>
      </c>
      <c r="C917" s="68">
        <v>0</v>
      </c>
      <c r="D917" s="68">
        <v>0</v>
      </c>
      <c r="E917" s="69" t="str">
        <f t="shared" si="43"/>
        <v/>
      </c>
      <c r="F917" s="70">
        <v>11</v>
      </c>
      <c r="G917" s="27">
        <f t="shared" si="44"/>
        <v>-100</v>
      </c>
      <c r="H917" s="32">
        <f t="shared" si="45"/>
        <v>-11</v>
      </c>
      <c r="I917" s="78" t="s">
        <v>134</v>
      </c>
    </row>
    <row r="918" ht="24" customHeight="1" spans="1:9">
      <c r="A918" s="92">
        <v>2130706</v>
      </c>
      <c r="B918" s="93" t="s">
        <v>838</v>
      </c>
      <c r="C918" s="68">
        <v>0</v>
      </c>
      <c r="D918" s="68">
        <v>0</v>
      </c>
      <c r="E918" s="31">
        <v>0</v>
      </c>
      <c r="F918" s="70">
        <v>1260</v>
      </c>
      <c r="G918" s="27">
        <f t="shared" si="44"/>
        <v>-100</v>
      </c>
      <c r="H918" s="32">
        <f t="shared" si="45"/>
        <v>-1260</v>
      </c>
      <c r="I918" s="78" t="s">
        <v>134</v>
      </c>
    </row>
    <row r="919" ht="24" hidden="1" customHeight="1" spans="1:8">
      <c r="A919" s="92">
        <v>2130707</v>
      </c>
      <c r="B919" s="93" t="s">
        <v>839</v>
      </c>
      <c r="C919" s="71">
        <v>0</v>
      </c>
      <c r="D919" s="72"/>
      <c r="E919" s="84" t="str">
        <f t="shared" si="43"/>
        <v/>
      </c>
      <c r="F919" s="85">
        <v>0</v>
      </c>
      <c r="G919" s="75" t="str">
        <f t="shared" si="44"/>
        <v/>
      </c>
      <c r="H919" s="76">
        <f t="shared" si="45"/>
        <v>0</v>
      </c>
    </row>
    <row r="920" ht="24" hidden="1" customHeight="1" spans="1:8">
      <c r="A920" s="92">
        <v>2130799</v>
      </c>
      <c r="B920" s="93" t="s">
        <v>840</v>
      </c>
      <c r="C920" s="71">
        <v>0</v>
      </c>
      <c r="D920" s="72"/>
      <c r="E920" s="84" t="str">
        <f t="shared" si="43"/>
        <v/>
      </c>
      <c r="F920" s="85">
        <v>0</v>
      </c>
      <c r="G920" s="75" t="str">
        <f t="shared" si="44"/>
        <v/>
      </c>
      <c r="H920" s="76">
        <f t="shared" si="45"/>
        <v>0</v>
      </c>
    </row>
    <row r="921" s="1" customFormat="1" ht="24" customHeight="1" spans="1:9">
      <c r="A921" s="94">
        <v>21308</v>
      </c>
      <c r="B921" s="94" t="s">
        <v>841</v>
      </c>
      <c r="C921" s="63">
        <f>SUM(C924:C927)</f>
        <v>45</v>
      </c>
      <c r="D921" s="63">
        <f>SUM(D924:D927)</f>
        <v>13</v>
      </c>
      <c r="E921" s="64">
        <f t="shared" si="43"/>
        <v>28.8888888888889</v>
      </c>
      <c r="F921" s="63">
        <f>SUM(F924:F927)</f>
        <v>13</v>
      </c>
      <c r="G921" s="19">
        <f t="shared" si="44"/>
        <v>0</v>
      </c>
      <c r="H921" s="20">
        <f t="shared" si="45"/>
        <v>0</v>
      </c>
      <c r="I921" s="78" t="s">
        <v>134</v>
      </c>
    </row>
    <row r="922" ht="24" hidden="1" customHeight="1" spans="1:8">
      <c r="A922" s="92">
        <v>2130801</v>
      </c>
      <c r="B922" s="93" t="s">
        <v>842</v>
      </c>
      <c r="C922" s="71">
        <v>0</v>
      </c>
      <c r="D922" s="72"/>
      <c r="E922" s="84" t="str">
        <f t="shared" si="43"/>
        <v/>
      </c>
      <c r="F922" s="85">
        <v>0</v>
      </c>
      <c r="G922" s="75" t="str">
        <f t="shared" si="44"/>
        <v/>
      </c>
      <c r="H922" s="76">
        <f t="shared" si="45"/>
        <v>0</v>
      </c>
    </row>
    <row r="923" ht="24" hidden="1" customHeight="1" spans="1:8">
      <c r="A923" s="92">
        <v>2130802</v>
      </c>
      <c r="B923" s="93" t="s">
        <v>843</v>
      </c>
      <c r="C923" s="71">
        <v>0</v>
      </c>
      <c r="D923" s="72"/>
      <c r="E923" s="84" t="str">
        <f t="shared" si="43"/>
        <v/>
      </c>
      <c r="F923" s="85">
        <v>0</v>
      </c>
      <c r="G923" s="75" t="str">
        <f t="shared" si="44"/>
        <v/>
      </c>
      <c r="H923" s="76">
        <f t="shared" si="45"/>
        <v>0</v>
      </c>
    </row>
    <row r="924" ht="24" customHeight="1" spans="1:9">
      <c r="A924" s="92">
        <v>2130803</v>
      </c>
      <c r="B924" s="93" t="s">
        <v>844</v>
      </c>
      <c r="C924" s="68">
        <v>45</v>
      </c>
      <c r="D924" s="68">
        <v>13</v>
      </c>
      <c r="E924" s="69">
        <f t="shared" si="43"/>
        <v>28.8888888888889</v>
      </c>
      <c r="F924" s="70">
        <v>13</v>
      </c>
      <c r="G924" s="27">
        <f t="shared" si="44"/>
        <v>0</v>
      </c>
      <c r="H924" s="32">
        <f t="shared" si="45"/>
        <v>0</v>
      </c>
      <c r="I924" s="78" t="s">
        <v>134</v>
      </c>
    </row>
    <row r="925" ht="24" hidden="1" customHeight="1" spans="1:9">
      <c r="A925" s="92">
        <v>2130804</v>
      </c>
      <c r="B925" s="93" t="s">
        <v>845</v>
      </c>
      <c r="C925" s="68"/>
      <c r="D925" s="68"/>
      <c r="E925" s="69" t="str">
        <f t="shared" si="43"/>
        <v/>
      </c>
      <c r="F925" s="70"/>
      <c r="G925" s="27" t="str">
        <f t="shared" si="44"/>
        <v/>
      </c>
      <c r="H925" s="32">
        <f t="shared" si="45"/>
        <v>0</v>
      </c>
      <c r="I925" s="78" t="s">
        <v>134</v>
      </c>
    </row>
    <row r="926" ht="24" hidden="1" customHeight="1" spans="1:8">
      <c r="A926" s="92">
        <v>2130805</v>
      </c>
      <c r="B926" s="93" t="s">
        <v>846</v>
      </c>
      <c r="C926" s="71">
        <v>0</v>
      </c>
      <c r="D926" s="72"/>
      <c r="E926" s="84" t="str">
        <f t="shared" si="43"/>
        <v/>
      </c>
      <c r="F926" s="85">
        <v>0</v>
      </c>
      <c r="G926" s="75" t="str">
        <f t="shared" si="44"/>
        <v/>
      </c>
      <c r="H926" s="76">
        <f t="shared" si="45"/>
        <v>0</v>
      </c>
    </row>
    <row r="927" ht="24" hidden="1" customHeight="1" spans="1:9">
      <c r="A927" s="92">
        <v>2130899</v>
      </c>
      <c r="B927" s="93" t="s">
        <v>847</v>
      </c>
      <c r="C927" s="68"/>
      <c r="D927" s="68"/>
      <c r="E927" s="31">
        <v>0</v>
      </c>
      <c r="F927" s="70"/>
      <c r="G927" s="27" t="str">
        <f t="shared" si="44"/>
        <v/>
      </c>
      <c r="H927" s="32">
        <f t="shared" si="45"/>
        <v>0</v>
      </c>
      <c r="I927" s="78" t="s">
        <v>134</v>
      </c>
    </row>
    <row r="928" s="1" customFormat="1" ht="24" customHeight="1" spans="1:9">
      <c r="A928" s="94">
        <v>21399</v>
      </c>
      <c r="B928" s="94" t="s">
        <v>848</v>
      </c>
      <c r="C928" s="63">
        <f>C930</f>
        <v>0</v>
      </c>
      <c r="D928" s="63">
        <f>D930</f>
        <v>1443</v>
      </c>
      <c r="E928" s="64" t="str">
        <f t="shared" si="43"/>
        <v/>
      </c>
      <c r="F928" s="63">
        <f>F930</f>
        <v>0</v>
      </c>
      <c r="G928" s="19" t="str">
        <f t="shared" si="44"/>
        <v/>
      </c>
      <c r="H928" s="20">
        <f t="shared" si="45"/>
        <v>1443</v>
      </c>
      <c r="I928" s="78" t="s">
        <v>134</v>
      </c>
    </row>
    <row r="929" ht="24" hidden="1" customHeight="1" spans="1:8">
      <c r="A929" s="92">
        <v>2139901</v>
      </c>
      <c r="B929" s="93" t="s">
        <v>849</v>
      </c>
      <c r="C929" s="71">
        <v>0</v>
      </c>
      <c r="D929" s="72"/>
      <c r="E929" s="84" t="str">
        <f t="shared" si="43"/>
        <v/>
      </c>
      <c r="F929" s="85">
        <v>0</v>
      </c>
      <c r="G929" s="75" t="str">
        <f t="shared" si="44"/>
        <v/>
      </c>
      <c r="H929" s="76">
        <f t="shared" si="45"/>
        <v>0</v>
      </c>
    </row>
    <row r="930" ht="24" customHeight="1" spans="1:9">
      <c r="A930" s="92">
        <v>2139999</v>
      </c>
      <c r="B930" s="93" t="s">
        <v>850</v>
      </c>
      <c r="C930" s="68">
        <v>0</v>
      </c>
      <c r="D930" s="68">
        <v>1443</v>
      </c>
      <c r="E930" s="69" t="str">
        <f t="shared" si="43"/>
        <v/>
      </c>
      <c r="F930" s="70">
        <v>0</v>
      </c>
      <c r="G930" s="27" t="str">
        <f t="shared" si="44"/>
        <v/>
      </c>
      <c r="H930" s="32">
        <f t="shared" si="45"/>
        <v>1443</v>
      </c>
      <c r="I930" s="78" t="s">
        <v>134</v>
      </c>
    </row>
    <row r="931" s="1" customFormat="1" ht="24" customHeight="1" spans="1:9">
      <c r="A931" s="94">
        <v>214</v>
      </c>
      <c r="B931" s="94" t="s">
        <v>851</v>
      </c>
      <c r="C931" s="63">
        <f>C932+C965+C970+C975</f>
        <v>0</v>
      </c>
      <c r="D931" s="63">
        <f>D932+D965+D970+D975</f>
        <v>5</v>
      </c>
      <c r="E931" s="64" t="str">
        <f t="shared" si="43"/>
        <v/>
      </c>
      <c r="F931" s="63">
        <f>F932+F965+F970+F975</f>
        <v>155</v>
      </c>
      <c r="G931" s="19">
        <f t="shared" si="44"/>
        <v>-96.7741935483871</v>
      </c>
      <c r="H931" s="20">
        <f t="shared" si="45"/>
        <v>-150</v>
      </c>
      <c r="I931" s="78" t="s">
        <v>134</v>
      </c>
    </row>
    <row r="932" s="1" customFormat="1" ht="24" customHeight="1" spans="1:9">
      <c r="A932" s="94">
        <v>21401</v>
      </c>
      <c r="B932" s="94" t="s">
        <v>852</v>
      </c>
      <c r="C932" s="63">
        <f>SUM(C933:C954)</f>
        <v>0</v>
      </c>
      <c r="D932" s="63">
        <f>SUM(D933:D954)</f>
        <v>4</v>
      </c>
      <c r="E932" s="64" t="str">
        <f t="shared" si="43"/>
        <v/>
      </c>
      <c r="F932" s="63">
        <f>SUM(F933:F954)</f>
        <v>154</v>
      </c>
      <c r="G932" s="19">
        <f t="shared" si="44"/>
        <v>-97.4025974025974</v>
      </c>
      <c r="H932" s="20">
        <f t="shared" si="45"/>
        <v>-150</v>
      </c>
      <c r="I932" s="78" t="s">
        <v>134</v>
      </c>
    </row>
    <row r="933" ht="24" hidden="1" customHeight="1" spans="1:9">
      <c r="A933" s="92">
        <v>2140101</v>
      </c>
      <c r="B933" s="93" t="s">
        <v>137</v>
      </c>
      <c r="C933" s="68"/>
      <c r="D933" s="68"/>
      <c r="E933" s="69" t="str">
        <f t="shared" si="43"/>
        <v/>
      </c>
      <c r="F933" s="70"/>
      <c r="G933" s="27" t="str">
        <f t="shared" si="44"/>
        <v/>
      </c>
      <c r="H933" s="32">
        <f t="shared" si="45"/>
        <v>0</v>
      </c>
      <c r="I933" s="78" t="s">
        <v>134</v>
      </c>
    </row>
    <row r="934" ht="24" hidden="1" customHeight="1" spans="1:9">
      <c r="A934" s="92">
        <v>2140102</v>
      </c>
      <c r="B934" s="93" t="s">
        <v>138</v>
      </c>
      <c r="C934" s="68"/>
      <c r="D934" s="68"/>
      <c r="E934" s="69" t="str">
        <f t="shared" si="43"/>
        <v/>
      </c>
      <c r="F934" s="70"/>
      <c r="G934" s="27" t="str">
        <f t="shared" si="44"/>
        <v/>
      </c>
      <c r="H934" s="32">
        <f t="shared" si="45"/>
        <v>0</v>
      </c>
      <c r="I934" s="78" t="s">
        <v>134</v>
      </c>
    </row>
    <row r="935" ht="24" hidden="1" customHeight="1" spans="1:9">
      <c r="A935" s="92">
        <v>2140103</v>
      </c>
      <c r="B935" s="93" t="s">
        <v>139</v>
      </c>
      <c r="C935" s="68"/>
      <c r="D935" s="68"/>
      <c r="E935" s="69" t="str">
        <f t="shared" si="43"/>
        <v/>
      </c>
      <c r="F935" s="70"/>
      <c r="G935" s="27" t="str">
        <f t="shared" si="44"/>
        <v/>
      </c>
      <c r="H935" s="32">
        <f t="shared" si="45"/>
        <v>0</v>
      </c>
      <c r="I935" s="78" t="s">
        <v>134</v>
      </c>
    </row>
    <row r="936" ht="24" customHeight="1" spans="1:9">
      <c r="A936" s="92">
        <v>2140104</v>
      </c>
      <c r="B936" s="93" t="s">
        <v>853</v>
      </c>
      <c r="C936" s="68">
        <v>0</v>
      </c>
      <c r="D936" s="68">
        <v>0</v>
      </c>
      <c r="E936" s="69" t="str">
        <f t="shared" si="43"/>
        <v/>
      </c>
      <c r="F936" s="70">
        <v>129</v>
      </c>
      <c r="G936" s="27">
        <f t="shared" si="44"/>
        <v>-100</v>
      </c>
      <c r="H936" s="32">
        <f t="shared" si="45"/>
        <v>-129</v>
      </c>
      <c r="I936" s="78" t="s">
        <v>134</v>
      </c>
    </row>
    <row r="937" ht="24" customHeight="1" spans="1:9">
      <c r="A937" s="92">
        <v>2140106</v>
      </c>
      <c r="B937" s="93" t="s">
        <v>854</v>
      </c>
      <c r="C937" s="68">
        <v>0</v>
      </c>
      <c r="D937" s="68">
        <v>4</v>
      </c>
      <c r="E937" s="69" t="str">
        <f t="shared" si="43"/>
        <v/>
      </c>
      <c r="F937" s="70">
        <v>19</v>
      </c>
      <c r="G937" s="27">
        <f t="shared" si="44"/>
        <v>-78.9473684210526</v>
      </c>
      <c r="H937" s="32">
        <f t="shared" si="45"/>
        <v>-15</v>
      </c>
      <c r="I937" s="78" t="s">
        <v>134</v>
      </c>
    </row>
    <row r="938" ht="24" hidden="1" customHeight="1" spans="1:8">
      <c r="A938" s="92">
        <v>2140109</v>
      </c>
      <c r="B938" s="93" t="s">
        <v>855</v>
      </c>
      <c r="C938" s="71">
        <v>0</v>
      </c>
      <c r="D938" s="72"/>
      <c r="E938" s="73" t="str">
        <f t="shared" si="43"/>
        <v/>
      </c>
      <c r="F938" s="74">
        <v>0</v>
      </c>
      <c r="G938" s="75" t="str">
        <f t="shared" si="44"/>
        <v/>
      </c>
      <c r="H938" s="76">
        <f t="shared" si="45"/>
        <v>0</v>
      </c>
    </row>
    <row r="939" ht="24" hidden="1" customHeight="1" spans="1:8">
      <c r="A939" s="92">
        <v>2140110</v>
      </c>
      <c r="B939" s="93" t="s">
        <v>856</v>
      </c>
      <c r="C939" s="71">
        <v>0</v>
      </c>
      <c r="D939" s="72"/>
      <c r="E939" s="73" t="str">
        <f t="shared" si="43"/>
        <v/>
      </c>
      <c r="F939" s="74">
        <v>0</v>
      </c>
      <c r="G939" s="75" t="str">
        <f t="shared" si="44"/>
        <v/>
      </c>
      <c r="H939" s="76">
        <f t="shared" si="45"/>
        <v>0</v>
      </c>
    </row>
    <row r="940" ht="24" hidden="1" customHeight="1" spans="1:8">
      <c r="A940" s="92">
        <v>2140111</v>
      </c>
      <c r="B940" s="93" t="s">
        <v>857</v>
      </c>
      <c r="C940" s="71">
        <v>0</v>
      </c>
      <c r="D940" s="72"/>
      <c r="E940" s="73" t="str">
        <f t="shared" si="43"/>
        <v/>
      </c>
      <c r="F940" s="74">
        <v>0</v>
      </c>
      <c r="G940" s="75" t="str">
        <f t="shared" si="44"/>
        <v/>
      </c>
      <c r="H940" s="76">
        <f t="shared" si="45"/>
        <v>0</v>
      </c>
    </row>
    <row r="941" ht="24" hidden="1" customHeight="1" spans="1:9">
      <c r="A941" s="92">
        <v>2140112</v>
      </c>
      <c r="B941" s="93" t="s">
        <v>858</v>
      </c>
      <c r="C941" s="68"/>
      <c r="D941" s="68"/>
      <c r="E941" s="31" t="str">
        <f t="shared" si="43"/>
        <v/>
      </c>
      <c r="F941" s="70"/>
      <c r="G941" s="31">
        <v>0</v>
      </c>
      <c r="H941" s="32">
        <f t="shared" si="45"/>
        <v>0</v>
      </c>
      <c r="I941" s="78" t="s">
        <v>134</v>
      </c>
    </row>
    <row r="942" ht="24" hidden="1" customHeight="1" spans="1:8">
      <c r="A942" s="92">
        <v>2140114</v>
      </c>
      <c r="B942" s="93" t="s">
        <v>859</v>
      </c>
      <c r="C942" s="71">
        <v>0</v>
      </c>
      <c r="D942" s="72"/>
      <c r="E942" s="73" t="str">
        <f t="shared" si="43"/>
        <v/>
      </c>
      <c r="F942" s="74">
        <v>0</v>
      </c>
      <c r="G942" s="31" t="str">
        <f t="shared" si="44"/>
        <v/>
      </c>
      <c r="H942" s="76">
        <f t="shared" si="45"/>
        <v>0</v>
      </c>
    </row>
    <row r="943" ht="24" hidden="1" customHeight="1" spans="1:8">
      <c r="A943" s="92">
        <v>2140122</v>
      </c>
      <c r="B943" s="93" t="s">
        <v>860</v>
      </c>
      <c r="C943" s="71">
        <v>0</v>
      </c>
      <c r="D943" s="72"/>
      <c r="E943" s="73" t="str">
        <f t="shared" si="43"/>
        <v/>
      </c>
      <c r="F943" s="74">
        <v>0</v>
      </c>
      <c r="G943" s="31" t="str">
        <f t="shared" si="44"/>
        <v/>
      </c>
      <c r="H943" s="76">
        <f t="shared" si="45"/>
        <v>0</v>
      </c>
    </row>
    <row r="944" ht="24" hidden="1" customHeight="1" spans="1:8">
      <c r="A944" s="92">
        <v>2140123</v>
      </c>
      <c r="B944" s="93" t="s">
        <v>861</v>
      </c>
      <c r="C944" s="71">
        <v>0</v>
      </c>
      <c r="D944" s="72"/>
      <c r="E944" s="73" t="str">
        <f t="shared" si="43"/>
        <v/>
      </c>
      <c r="F944" s="74">
        <v>0</v>
      </c>
      <c r="G944" s="31" t="str">
        <f t="shared" si="44"/>
        <v/>
      </c>
      <c r="H944" s="76">
        <f t="shared" si="45"/>
        <v>0</v>
      </c>
    </row>
    <row r="945" ht="24" hidden="1" customHeight="1" spans="1:8">
      <c r="A945" s="92">
        <v>2140127</v>
      </c>
      <c r="B945" s="93" t="s">
        <v>862</v>
      </c>
      <c r="C945" s="71">
        <v>0</v>
      </c>
      <c r="D945" s="72"/>
      <c r="E945" s="73" t="str">
        <f t="shared" si="43"/>
        <v/>
      </c>
      <c r="F945" s="74">
        <v>0</v>
      </c>
      <c r="G945" s="31" t="str">
        <f t="shared" si="44"/>
        <v/>
      </c>
      <c r="H945" s="76">
        <f t="shared" si="45"/>
        <v>0</v>
      </c>
    </row>
    <row r="946" ht="24" hidden="1" customHeight="1" spans="1:8">
      <c r="A946" s="92">
        <v>2140128</v>
      </c>
      <c r="B946" s="93" t="s">
        <v>863</v>
      </c>
      <c r="C946" s="71">
        <v>0</v>
      </c>
      <c r="D946" s="72"/>
      <c r="E946" s="73" t="str">
        <f t="shared" si="43"/>
        <v/>
      </c>
      <c r="F946" s="74">
        <v>0</v>
      </c>
      <c r="G946" s="31" t="str">
        <f t="shared" si="44"/>
        <v/>
      </c>
      <c r="H946" s="76">
        <f t="shared" si="45"/>
        <v>0</v>
      </c>
    </row>
    <row r="947" ht="24" hidden="1" customHeight="1" spans="1:8">
      <c r="A947" s="92">
        <v>2140129</v>
      </c>
      <c r="B947" s="93" t="s">
        <v>864</v>
      </c>
      <c r="C947" s="71">
        <v>0</v>
      </c>
      <c r="D947" s="72"/>
      <c r="E947" s="73" t="str">
        <f t="shared" si="43"/>
        <v/>
      </c>
      <c r="F947" s="74">
        <v>0</v>
      </c>
      <c r="G947" s="31" t="str">
        <f t="shared" si="44"/>
        <v/>
      </c>
      <c r="H947" s="76">
        <f t="shared" si="45"/>
        <v>0</v>
      </c>
    </row>
    <row r="948" ht="24" hidden="1" customHeight="1" spans="1:8">
      <c r="A948" s="92">
        <v>2140130</v>
      </c>
      <c r="B948" s="93" t="s">
        <v>865</v>
      </c>
      <c r="C948" s="71">
        <v>0</v>
      </c>
      <c r="D948" s="72"/>
      <c r="E948" s="73" t="str">
        <f t="shared" si="43"/>
        <v/>
      </c>
      <c r="F948" s="74">
        <v>0</v>
      </c>
      <c r="G948" s="31" t="str">
        <f t="shared" si="44"/>
        <v/>
      </c>
      <c r="H948" s="76">
        <f t="shared" si="45"/>
        <v>0</v>
      </c>
    </row>
    <row r="949" ht="24" hidden="1" customHeight="1" spans="1:9">
      <c r="A949" s="92">
        <v>2140131</v>
      </c>
      <c r="B949" s="93" t="s">
        <v>866</v>
      </c>
      <c r="C949" s="68"/>
      <c r="D949" s="68"/>
      <c r="E949" s="69" t="str">
        <f t="shared" si="43"/>
        <v/>
      </c>
      <c r="F949" s="70"/>
      <c r="G949" s="31" t="str">
        <f t="shared" si="44"/>
        <v/>
      </c>
      <c r="H949" s="32">
        <f t="shared" si="45"/>
        <v>0</v>
      </c>
      <c r="I949" s="78" t="s">
        <v>134</v>
      </c>
    </row>
    <row r="950" ht="24" hidden="1" customHeight="1" spans="1:8">
      <c r="A950" s="92">
        <v>2140133</v>
      </c>
      <c r="B950" s="93" t="s">
        <v>867</v>
      </c>
      <c r="C950" s="71">
        <v>0</v>
      </c>
      <c r="D950" s="72"/>
      <c r="E950" s="73" t="str">
        <f t="shared" si="43"/>
        <v/>
      </c>
      <c r="F950" s="74">
        <v>0</v>
      </c>
      <c r="G950" s="75" t="str">
        <f t="shared" si="44"/>
        <v/>
      </c>
      <c r="H950" s="76">
        <f t="shared" si="45"/>
        <v>0</v>
      </c>
    </row>
    <row r="951" ht="24" hidden="1" customHeight="1" spans="1:8">
      <c r="A951" s="92">
        <v>2140136</v>
      </c>
      <c r="B951" s="93" t="s">
        <v>868</v>
      </c>
      <c r="C951" s="71">
        <v>0</v>
      </c>
      <c r="D951" s="72"/>
      <c r="E951" s="73" t="str">
        <f t="shared" si="43"/>
        <v/>
      </c>
      <c r="F951" s="74">
        <v>0</v>
      </c>
      <c r="G951" s="75" t="str">
        <f t="shared" si="44"/>
        <v/>
      </c>
      <c r="H951" s="76">
        <f t="shared" si="45"/>
        <v>0</v>
      </c>
    </row>
    <row r="952" ht="24" hidden="1" customHeight="1" spans="1:8">
      <c r="A952" s="92">
        <v>2140138</v>
      </c>
      <c r="B952" s="93" t="s">
        <v>869</v>
      </c>
      <c r="C952" s="71">
        <v>0</v>
      </c>
      <c r="D952" s="72"/>
      <c r="E952" s="73" t="str">
        <f t="shared" si="43"/>
        <v/>
      </c>
      <c r="F952" s="74">
        <v>0</v>
      </c>
      <c r="G952" s="75" t="str">
        <f t="shared" si="44"/>
        <v/>
      </c>
      <c r="H952" s="76">
        <f t="shared" si="45"/>
        <v>0</v>
      </c>
    </row>
    <row r="953" ht="24" hidden="1" customHeight="1" spans="1:8">
      <c r="A953" s="92">
        <v>2140139</v>
      </c>
      <c r="B953" s="93" t="s">
        <v>870</v>
      </c>
      <c r="C953" s="71">
        <v>0</v>
      </c>
      <c r="D953" s="72"/>
      <c r="E953" s="73" t="str">
        <f t="shared" si="43"/>
        <v/>
      </c>
      <c r="F953" s="74">
        <v>0</v>
      </c>
      <c r="G953" s="75" t="str">
        <f t="shared" si="44"/>
        <v/>
      </c>
      <c r="H953" s="76">
        <f t="shared" si="45"/>
        <v>0</v>
      </c>
    </row>
    <row r="954" ht="24" customHeight="1" spans="1:9">
      <c r="A954" s="92">
        <v>2140199</v>
      </c>
      <c r="B954" s="93" t="s">
        <v>871</v>
      </c>
      <c r="C954" s="68">
        <v>0</v>
      </c>
      <c r="D954" s="68">
        <v>0</v>
      </c>
      <c r="E954" s="69" t="str">
        <f t="shared" si="43"/>
        <v/>
      </c>
      <c r="F954" s="70">
        <v>6</v>
      </c>
      <c r="G954" s="27">
        <f t="shared" si="44"/>
        <v>-100</v>
      </c>
      <c r="H954" s="32">
        <f t="shared" si="45"/>
        <v>-6</v>
      </c>
      <c r="I954" s="78" t="s">
        <v>134</v>
      </c>
    </row>
    <row r="955" s="1" customFormat="1" ht="24" hidden="1" customHeight="1" spans="1:8">
      <c r="A955" s="94">
        <v>21402</v>
      </c>
      <c r="B955" s="94" t="s">
        <v>872</v>
      </c>
      <c r="C955" s="87">
        <v>0</v>
      </c>
      <c r="D955" s="88"/>
      <c r="E955" s="84" t="str">
        <f t="shared" si="43"/>
        <v/>
      </c>
      <c r="F955" s="85"/>
      <c r="G955" s="89" t="str">
        <f t="shared" si="44"/>
        <v/>
      </c>
      <c r="H955" s="90">
        <f t="shared" si="45"/>
        <v>0</v>
      </c>
    </row>
    <row r="956" ht="24" hidden="1" customHeight="1" spans="1:8">
      <c r="A956" s="92">
        <v>2140201</v>
      </c>
      <c r="B956" s="93" t="s">
        <v>137</v>
      </c>
      <c r="C956" s="71">
        <v>0</v>
      </c>
      <c r="D956" s="72"/>
      <c r="E956" s="84" t="str">
        <f t="shared" si="43"/>
        <v/>
      </c>
      <c r="F956" s="85"/>
      <c r="G956" s="75" t="str">
        <f t="shared" si="44"/>
        <v/>
      </c>
      <c r="H956" s="76">
        <f t="shared" si="45"/>
        <v>0</v>
      </c>
    </row>
    <row r="957" ht="24" hidden="1" customHeight="1" spans="1:8">
      <c r="A957" s="92">
        <v>2140202</v>
      </c>
      <c r="B957" s="93" t="s">
        <v>138</v>
      </c>
      <c r="C957" s="71">
        <v>0</v>
      </c>
      <c r="D957" s="72"/>
      <c r="E957" s="84" t="str">
        <f t="shared" si="43"/>
        <v/>
      </c>
      <c r="F957" s="85"/>
      <c r="G957" s="75" t="str">
        <f t="shared" si="44"/>
        <v/>
      </c>
      <c r="H957" s="76">
        <f t="shared" si="45"/>
        <v>0</v>
      </c>
    </row>
    <row r="958" ht="24" hidden="1" customHeight="1" spans="1:8">
      <c r="A958" s="92">
        <v>2140203</v>
      </c>
      <c r="B958" s="93" t="s">
        <v>139</v>
      </c>
      <c r="C958" s="71">
        <v>0</v>
      </c>
      <c r="D958" s="72"/>
      <c r="E958" s="84" t="str">
        <f t="shared" si="43"/>
        <v/>
      </c>
      <c r="F958" s="85"/>
      <c r="G958" s="75" t="str">
        <f t="shared" si="44"/>
        <v/>
      </c>
      <c r="H958" s="76">
        <f t="shared" si="45"/>
        <v>0</v>
      </c>
    </row>
    <row r="959" ht="24" hidden="1" customHeight="1" spans="1:8">
      <c r="A959" s="92">
        <v>2140204</v>
      </c>
      <c r="B959" s="93" t="s">
        <v>873</v>
      </c>
      <c r="C959" s="71">
        <v>0</v>
      </c>
      <c r="D959" s="72"/>
      <c r="E959" s="84" t="str">
        <f t="shared" si="43"/>
        <v/>
      </c>
      <c r="F959" s="85"/>
      <c r="G959" s="75" t="str">
        <f t="shared" si="44"/>
        <v/>
      </c>
      <c r="H959" s="76">
        <f t="shared" si="45"/>
        <v>0</v>
      </c>
    </row>
    <row r="960" ht="24" hidden="1" customHeight="1" spans="1:8">
      <c r="A960" s="92">
        <v>2140205</v>
      </c>
      <c r="B960" s="93" t="s">
        <v>874</v>
      </c>
      <c r="C960" s="71">
        <v>0</v>
      </c>
      <c r="D960" s="72"/>
      <c r="E960" s="84" t="str">
        <f t="shared" si="43"/>
        <v/>
      </c>
      <c r="F960" s="85"/>
      <c r="G960" s="75" t="str">
        <f t="shared" si="44"/>
        <v/>
      </c>
      <c r="H960" s="76">
        <f t="shared" si="45"/>
        <v>0</v>
      </c>
    </row>
    <row r="961" ht="24" hidden="1" customHeight="1" spans="1:8">
      <c r="A961" s="92">
        <v>2140206</v>
      </c>
      <c r="B961" s="93" t="s">
        <v>875</v>
      </c>
      <c r="C961" s="71">
        <v>0</v>
      </c>
      <c r="D961" s="72"/>
      <c r="E961" s="84" t="str">
        <f t="shared" si="43"/>
        <v/>
      </c>
      <c r="F961" s="85"/>
      <c r="G961" s="75" t="str">
        <f t="shared" si="44"/>
        <v/>
      </c>
      <c r="H961" s="76">
        <f t="shared" si="45"/>
        <v>0</v>
      </c>
    </row>
    <row r="962" ht="24" hidden="1" customHeight="1" spans="1:8">
      <c r="A962" s="92">
        <v>2140207</v>
      </c>
      <c r="B962" s="93" t="s">
        <v>876</v>
      </c>
      <c r="C962" s="71">
        <v>0</v>
      </c>
      <c r="D962" s="72"/>
      <c r="E962" s="84" t="str">
        <f t="shared" si="43"/>
        <v/>
      </c>
      <c r="F962" s="85"/>
      <c r="G962" s="75" t="str">
        <f t="shared" si="44"/>
        <v/>
      </c>
      <c r="H962" s="76">
        <f t="shared" si="45"/>
        <v>0</v>
      </c>
    </row>
    <row r="963" ht="24" hidden="1" customHeight="1" spans="1:8">
      <c r="A963" s="92">
        <v>2140208</v>
      </c>
      <c r="B963" s="93" t="s">
        <v>877</v>
      </c>
      <c r="C963" s="71">
        <v>0</v>
      </c>
      <c r="D963" s="72"/>
      <c r="E963" s="84" t="str">
        <f t="shared" si="43"/>
        <v/>
      </c>
      <c r="F963" s="85"/>
      <c r="G963" s="75" t="str">
        <f t="shared" si="44"/>
        <v/>
      </c>
      <c r="H963" s="76">
        <f t="shared" si="45"/>
        <v>0</v>
      </c>
    </row>
    <row r="964" ht="24" hidden="1" customHeight="1" spans="1:8">
      <c r="A964" s="92">
        <v>2140299</v>
      </c>
      <c r="B964" s="93" t="s">
        <v>878</v>
      </c>
      <c r="C964" s="71">
        <v>0</v>
      </c>
      <c r="D964" s="72"/>
      <c r="E964" s="84" t="str">
        <f t="shared" si="43"/>
        <v/>
      </c>
      <c r="F964" s="85"/>
      <c r="G964" s="75" t="str">
        <f t="shared" si="44"/>
        <v/>
      </c>
      <c r="H964" s="76">
        <f t="shared" si="45"/>
        <v>0</v>
      </c>
    </row>
    <row r="965" s="1" customFormat="1" ht="24" customHeight="1" spans="1:9">
      <c r="A965" s="94">
        <v>21404</v>
      </c>
      <c r="B965" s="94" t="s">
        <v>879</v>
      </c>
      <c r="C965" s="63">
        <f>SUM(C966:C969)</f>
        <v>0</v>
      </c>
      <c r="D965" s="63">
        <f>SUM(D966:D969)</f>
        <v>0</v>
      </c>
      <c r="E965" s="64" t="str">
        <f t="shared" si="43"/>
        <v/>
      </c>
      <c r="F965" s="63">
        <f>SUM(F966:F969)</f>
        <v>0</v>
      </c>
      <c r="G965" s="19" t="str">
        <f t="shared" si="44"/>
        <v/>
      </c>
      <c r="H965" s="20">
        <f t="shared" si="45"/>
        <v>0</v>
      </c>
      <c r="I965" s="78" t="s">
        <v>134</v>
      </c>
    </row>
    <row r="966" ht="24" hidden="1" customHeight="1" spans="1:9">
      <c r="A966" s="92">
        <v>2140401</v>
      </c>
      <c r="B966" s="93" t="s">
        <v>880</v>
      </c>
      <c r="C966" s="68"/>
      <c r="D966" s="68"/>
      <c r="E966" s="69" t="str">
        <f t="shared" si="43"/>
        <v/>
      </c>
      <c r="F966" s="70"/>
      <c r="G966" s="31">
        <v>0</v>
      </c>
      <c r="H966" s="32">
        <f t="shared" si="45"/>
        <v>0</v>
      </c>
      <c r="I966" s="78" t="s">
        <v>134</v>
      </c>
    </row>
    <row r="967" ht="24" hidden="1" customHeight="1" spans="1:9">
      <c r="A967" s="92">
        <v>2140402</v>
      </c>
      <c r="B967" s="93" t="s">
        <v>881</v>
      </c>
      <c r="C967" s="68"/>
      <c r="D967" s="68"/>
      <c r="E967" s="31">
        <v>0</v>
      </c>
      <c r="F967" s="70"/>
      <c r="G967" s="31">
        <v>0</v>
      </c>
      <c r="H967" s="32">
        <f t="shared" ref="H967:H1030" si="46">D967-F967</f>
        <v>0</v>
      </c>
      <c r="I967" s="78" t="s">
        <v>134</v>
      </c>
    </row>
    <row r="968" ht="24" hidden="1" customHeight="1" spans="1:9">
      <c r="A968" s="92">
        <v>2140403</v>
      </c>
      <c r="B968" s="93" t="s">
        <v>882</v>
      </c>
      <c r="C968" s="68"/>
      <c r="D968" s="68"/>
      <c r="E968" s="31">
        <v>0</v>
      </c>
      <c r="F968" s="70"/>
      <c r="G968" s="27" t="str">
        <f t="shared" ref="G968:G1030" si="47">IFERROR(H968/F968*100,"")</f>
        <v/>
      </c>
      <c r="H968" s="32">
        <f t="shared" si="46"/>
        <v>0</v>
      </c>
      <c r="I968" s="78" t="s">
        <v>134</v>
      </c>
    </row>
    <row r="969" ht="24" hidden="1" customHeight="1" spans="1:9">
      <c r="A969" s="92">
        <v>2140499</v>
      </c>
      <c r="B969" s="93" t="s">
        <v>883</v>
      </c>
      <c r="C969" s="68"/>
      <c r="D969" s="68"/>
      <c r="E969" s="69" t="str">
        <f>IFERROR(D969/C969*100,"")</f>
        <v/>
      </c>
      <c r="F969" s="70"/>
      <c r="G969" s="27" t="str">
        <f t="shared" si="47"/>
        <v/>
      </c>
      <c r="H969" s="32">
        <f t="shared" si="46"/>
        <v>0</v>
      </c>
      <c r="I969" s="78" t="s">
        <v>134</v>
      </c>
    </row>
    <row r="970" s="1" customFormat="1" ht="24" customHeight="1" spans="1:9">
      <c r="A970" s="94">
        <v>21406</v>
      </c>
      <c r="B970" s="94" t="s">
        <v>884</v>
      </c>
      <c r="C970" s="63">
        <f>C971</f>
        <v>0</v>
      </c>
      <c r="D970" s="63">
        <f>D971</f>
        <v>0</v>
      </c>
      <c r="E970" s="64" t="str">
        <f t="shared" ref="E970:E1030" si="48">IFERROR(D970/C970*100,"")</f>
        <v/>
      </c>
      <c r="F970" s="63">
        <f>F971</f>
        <v>0</v>
      </c>
      <c r="G970" s="19" t="str">
        <f t="shared" si="47"/>
        <v/>
      </c>
      <c r="H970" s="20">
        <f t="shared" si="46"/>
        <v>0</v>
      </c>
      <c r="I970" s="78" t="s">
        <v>134</v>
      </c>
    </row>
    <row r="971" ht="31.5" hidden="1" customHeight="1" spans="1:9">
      <c r="A971" s="92">
        <v>2140601</v>
      </c>
      <c r="B971" s="93" t="s">
        <v>885</v>
      </c>
      <c r="C971" s="68"/>
      <c r="D971" s="68"/>
      <c r="E971" s="69" t="str">
        <f t="shared" si="48"/>
        <v/>
      </c>
      <c r="F971" s="70"/>
      <c r="G971" s="27" t="str">
        <f t="shared" si="47"/>
        <v/>
      </c>
      <c r="H971" s="32">
        <f t="shared" si="46"/>
        <v>0</v>
      </c>
      <c r="I971" s="78" t="s">
        <v>134</v>
      </c>
    </row>
    <row r="972" ht="24" hidden="1" customHeight="1" spans="1:8">
      <c r="A972" s="92">
        <v>2140602</v>
      </c>
      <c r="B972" s="93" t="s">
        <v>886</v>
      </c>
      <c r="C972" s="71">
        <v>0</v>
      </c>
      <c r="D972" s="72"/>
      <c r="E972" s="84" t="str">
        <f t="shared" si="48"/>
        <v/>
      </c>
      <c r="F972" s="85"/>
      <c r="G972" s="75" t="str">
        <f t="shared" si="47"/>
        <v/>
      </c>
      <c r="H972" s="76">
        <f t="shared" si="46"/>
        <v>0</v>
      </c>
    </row>
    <row r="973" ht="26.25" hidden="1" customHeight="1" spans="1:8">
      <c r="A973" s="92">
        <v>2140603</v>
      </c>
      <c r="B973" s="93" t="s">
        <v>887</v>
      </c>
      <c r="C973" s="71">
        <v>0</v>
      </c>
      <c r="D973" s="72"/>
      <c r="E973" s="84" t="str">
        <f t="shared" si="48"/>
        <v/>
      </c>
      <c r="F973" s="85"/>
      <c r="G973" s="75" t="str">
        <f t="shared" si="47"/>
        <v/>
      </c>
      <c r="H973" s="76">
        <f t="shared" si="46"/>
        <v>0</v>
      </c>
    </row>
    <row r="974" ht="24" hidden="1" customHeight="1" spans="1:8">
      <c r="A974" s="92">
        <v>2140699</v>
      </c>
      <c r="B974" s="93" t="s">
        <v>888</v>
      </c>
      <c r="C974" s="71">
        <v>0</v>
      </c>
      <c r="D974" s="72"/>
      <c r="E974" s="84" t="str">
        <f t="shared" si="48"/>
        <v/>
      </c>
      <c r="F974" s="85"/>
      <c r="G974" s="75" t="str">
        <f t="shared" si="47"/>
        <v/>
      </c>
      <c r="H974" s="76">
        <f t="shared" si="46"/>
        <v>0</v>
      </c>
    </row>
    <row r="975" s="1" customFormat="1" ht="24" customHeight="1" spans="1:9">
      <c r="A975" s="94">
        <v>21499</v>
      </c>
      <c r="B975" s="94" t="s">
        <v>889</v>
      </c>
      <c r="C975" s="63">
        <f>C977+C976</f>
        <v>0</v>
      </c>
      <c r="D975" s="63">
        <f>D977+D976</f>
        <v>1</v>
      </c>
      <c r="E975" s="64" t="str">
        <f t="shared" si="48"/>
        <v/>
      </c>
      <c r="F975" s="63">
        <f>F977</f>
        <v>1</v>
      </c>
      <c r="G975" s="19">
        <f t="shared" si="47"/>
        <v>0</v>
      </c>
      <c r="H975" s="20">
        <f t="shared" si="46"/>
        <v>0</v>
      </c>
      <c r="I975" s="78" t="s">
        <v>134</v>
      </c>
    </row>
    <row r="976" ht="24" hidden="1" customHeight="1" spans="1:9">
      <c r="A976" s="92">
        <v>2149901</v>
      </c>
      <c r="B976" s="93" t="s">
        <v>890</v>
      </c>
      <c r="C976" s="68"/>
      <c r="D976" s="68"/>
      <c r="E976" s="31">
        <v>0</v>
      </c>
      <c r="F976" s="86"/>
      <c r="G976" s="31">
        <v>0</v>
      </c>
      <c r="H976" s="32">
        <f t="shared" si="46"/>
        <v>0</v>
      </c>
      <c r="I976" s="78" t="s">
        <v>134</v>
      </c>
    </row>
    <row r="977" ht="24" customHeight="1" spans="1:9">
      <c r="A977" s="92">
        <v>2149999</v>
      </c>
      <c r="B977" s="93" t="s">
        <v>891</v>
      </c>
      <c r="C977" s="68">
        <v>0</v>
      </c>
      <c r="D977" s="68">
        <v>1</v>
      </c>
      <c r="E977" s="69" t="str">
        <f t="shared" si="48"/>
        <v/>
      </c>
      <c r="F977" s="70">
        <v>1</v>
      </c>
      <c r="G977" s="27">
        <f t="shared" si="47"/>
        <v>0</v>
      </c>
      <c r="H977" s="32">
        <f t="shared" si="46"/>
        <v>0</v>
      </c>
      <c r="I977" s="78" t="s">
        <v>134</v>
      </c>
    </row>
    <row r="978" s="1" customFormat="1" ht="24" customHeight="1" spans="1:9">
      <c r="A978" s="94">
        <v>215</v>
      </c>
      <c r="B978" s="94" t="s">
        <v>892</v>
      </c>
      <c r="C978" s="63">
        <f>C981+C995+C1011+C979</f>
        <v>22</v>
      </c>
      <c r="D978" s="63">
        <f>D981+D995+D1011+D979</f>
        <v>6</v>
      </c>
      <c r="E978" s="64">
        <f t="shared" si="48"/>
        <v>27.2727272727273</v>
      </c>
      <c r="F978" s="63">
        <f>F981+F995+F1011+F979</f>
        <v>5</v>
      </c>
      <c r="G978" s="19">
        <f t="shared" si="47"/>
        <v>20</v>
      </c>
      <c r="H978" s="20">
        <f t="shared" si="46"/>
        <v>1</v>
      </c>
      <c r="I978" s="78" t="s">
        <v>134</v>
      </c>
    </row>
    <row r="979" s="1" customFormat="1" ht="24" customHeight="1" spans="1:9">
      <c r="A979" s="94">
        <v>21502</v>
      </c>
      <c r="B979" s="94" t="s">
        <v>893</v>
      </c>
      <c r="C979" s="63">
        <f>C980</f>
        <v>0</v>
      </c>
      <c r="D979" s="63">
        <f>D980</f>
        <v>0</v>
      </c>
      <c r="E979" s="31">
        <v>0</v>
      </c>
      <c r="F979" s="86">
        <f>F980</f>
        <v>0</v>
      </c>
      <c r="G979" s="19" t="str">
        <f t="shared" si="47"/>
        <v/>
      </c>
      <c r="H979" s="20">
        <f t="shared" si="46"/>
        <v>0</v>
      </c>
      <c r="I979" s="78" t="s">
        <v>134</v>
      </c>
    </row>
    <row r="980" ht="24" hidden="1" customHeight="1" spans="1:9">
      <c r="A980" s="92">
        <v>2150299</v>
      </c>
      <c r="B980" s="93" t="s">
        <v>894</v>
      </c>
      <c r="C980" s="68"/>
      <c r="D980" s="68"/>
      <c r="E980" s="31">
        <v>0</v>
      </c>
      <c r="F980" s="70"/>
      <c r="G980" s="27" t="str">
        <f t="shared" si="47"/>
        <v/>
      </c>
      <c r="H980" s="32">
        <f t="shared" si="46"/>
        <v>0</v>
      </c>
      <c r="I980" s="78" t="s">
        <v>134</v>
      </c>
    </row>
    <row r="981" s="1" customFormat="1" ht="24" customHeight="1" spans="1:9">
      <c r="A981" s="94">
        <v>21505</v>
      </c>
      <c r="B981" s="94" t="s">
        <v>895</v>
      </c>
      <c r="C981" s="63">
        <f>SUM(C988:C994)</f>
        <v>0</v>
      </c>
      <c r="D981" s="63">
        <f>SUM(D988:D994)</f>
        <v>0</v>
      </c>
      <c r="E981" s="64" t="str">
        <f t="shared" si="48"/>
        <v/>
      </c>
      <c r="F981" s="63">
        <f>SUM(F988:F994)</f>
        <v>0</v>
      </c>
      <c r="G981" s="19" t="str">
        <f t="shared" si="47"/>
        <v/>
      </c>
      <c r="H981" s="20">
        <f t="shared" si="46"/>
        <v>0</v>
      </c>
      <c r="I981" s="78" t="s">
        <v>134</v>
      </c>
    </row>
    <row r="982" ht="24" hidden="1" customHeight="1" spans="1:8">
      <c r="A982" s="92">
        <v>2150501</v>
      </c>
      <c r="B982" s="93" t="s">
        <v>137</v>
      </c>
      <c r="C982" s="71">
        <v>0</v>
      </c>
      <c r="D982" s="72"/>
      <c r="E982" s="84" t="str">
        <f t="shared" si="48"/>
        <v/>
      </c>
      <c r="F982" s="85">
        <v>0</v>
      </c>
      <c r="G982" s="75" t="str">
        <f t="shared" si="47"/>
        <v/>
      </c>
      <c r="H982" s="76">
        <f t="shared" si="46"/>
        <v>0</v>
      </c>
    </row>
    <row r="983" ht="24" hidden="1" customHeight="1" spans="1:8">
      <c r="A983" s="92">
        <v>2150502</v>
      </c>
      <c r="B983" s="93" t="s">
        <v>138</v>
      </c>
      <c r="C983" s="71">
        <v>0</v>
      </c>
      <c r="D983" s="72"/>
      <c r="E983" s="84" t="str">
        <f t="shared" si="48"/>
        <v/>
      </c>
      <c r="F983" s="85">
        <v>0</v>
      </c>
      <c r="G983" s="75" t="str">
        <f t="shared" si="47"/>
        <v/>
      </c>
      <c r="H983" s="76">
        <f t="shared" si="46"/>
        <v>0</v>
      </c>
    </row>
    <row r="984" ht="24" hidden="1" customHeight="1" spans="1:8">
      <c r="A984" s="92">
        <v>2150503</v>
      </c>
      <c r="B984" s="93" t="s">
        <v>139</v>
      </c>
      <c r="C984" s="71">
        <v>0</v>
      </c>
      <c r="D984" s="72"/>
      <c r="E984" s="84" t="str">
        <f t="shared" si="48"/>
        <v/>
      </c>
      <c r="F984" s="85">
        <v>0</v>
      </c>
      <c r="G984" s="75" t="str">
        <f t="shared" si="47"/>
        <v/>
      </c>
      <c r="H984" s="76">
        <f t="shared" si="46"/>
        <v>0</v>
      </c>
    </row>
    <row r="985" ht="24" hidden="1" customHeight="1" spans="1:8">
      <c r="A985" s="92">
        <v>2150505</v>
      </c>
      <c r="B985" s="93" t="s">
        <v>896</v>
      </c>
      <c r="C985" s="71">
        <v>0</v>
      </c>
      <c r="D985" s="72"/>
      <c r="E985" s="84" t="str">
        <f t="shared" si="48"/>
        <v/>
      </c>
      <c r="F985" s="85">
        <v>0</v>
      </c>
      <c r="G985" s="75" t="str">
        <f t="shared" si="47"/>
        <v/>
      </c>
      <c r="H985" s="76">
        <f t="shared" si="46"/>
        <v>0</v>
      </c>
    </row>
    <row r="986" ht="24" hidden="1" customHeight="1" spans="1:8">
      <c r="A986" s="92">
        <v>2150506</v>
      </c>
      <c r="B986" s="93" t="s">
        <v>897</v>
      </c>
      <c r="C986" s="71">
        <v>0</v>
      </c>
      <c r="D986" s="72"/>
      <c r="E986" s="84" t="str">
        <f t="shared" si="48"/>
        <v/>
      </c>
      <c r="F986" s="85">
        <v>0</v>
      </c>
      <c r="G986" s="75" t="str">
        <f t="shared" si="47"/>
        <v/>
      </c>
      <c r="H986" s="76">
        <f t="shared" si="46"/>
        <v>0</v>
      </c>
    </row>
    <row r="987" ht="24" hidden="1" customHeight="1" spans="1:8">
      <c r="A987" s="92">
        <v>2150507</v>
      </c>
      <c r="B987" s="93" t="s">
        <v>898</v>
      </c>
      <c r="C987" s="71">
        <v>0</v>
      </c>
      <c r="D987" s="72"/>
      <c r="E987" s="84" t="str">
        <f t="shared" si="48"/>
        <v/>
      </c>
      <c r="F987" s="85">
        <v>0</v>
      </c>
      <c r="G987" s="75" t="str">
        <f t="shared" si="47"/>
        <v/>
      </c>
      <c r="H987" s="76">
        <f t="shared" si="46"/>
        <v>0</v>
      </c>
    </row>
    <row r="988" ht="24" hidden="1" customHeight="1" spans="1:9">
      <c r="A988" s="92">
        <v>2150508</v>
      </c>
      <c r="B988" s="93" t="s">
        <v>899</v>
      </c>
      <c r="C988" s="68"/>
      <c r="D988" s="68"/>
      <c r="E988" s="69" t="str">
        <f t="shared" si="48"/>
        <v/>
      </c>
      <c r="F988" s="70"/>
      <c r="G988" s="31" t="str">
        <f t="shared" si="47"/>
        <v/>
      </c>
      <c r="H988" s="32">
        <f t="shared" si="46"/>
        <v>0</v>
      </c>
      <c r="I988" s="78" t="s">
        <v>134</v>
      </c>
    </row>
    <row r="989" ht="24" hidden="1" customHeight="1" spans="1:8">
      <c r="A989" s="92">
        <v>2150509</v>
      </c>
      <c r="B989" s="93" t="s">
        <v>900</v>
      </c>
      <c r="C989" s="71">
        <v>0</v>
      </c>
      <c r="D989" s="72"/>
      <c r="E989" s="73" t="str">
        <f t="shared" si="48"/>
        <v/>
      </c>
      <c r="F989" s="74">
        <v>0</v>
      </c>
      <c r="G989" s="75" t="str">
        <f t="shared" si="47"/>
        <v/>
      </c>
      <c r="H989" s="76">
        <f t="shared" si="46"/>
        <v>0</v>
      </c>
    </row>
    <row r="990" ht="24" hidden="1" customHeight="1" spans="1:8">
      <c r="A990" s="92">
        <v>2150510</v>
      </c>
      <c r="B990" s="93" t="s">
        <v>901</v>
      </c>
      <c r="C990" s="71">
        <v>0</v>
      </c>
      <c r="D990" s="72"/>
      <c r="E990" s="73" t="str">
        <f t="shared" si="48"/>
        <v/>
      </c>
      <c r="F990" s="74">
        <v>0</v>
      </c>
      <c r="G990" s="75" t="str">
        <f t="shared" si="47"/>
        <v/>
      </c>
      <c r="H990" s="76">
        <f t="shared" si="46"/>
        <v>0</v>
      </c>
    </row>
    <row r="991" ht="24" hidden="1" customHeight="1" spans="1:8">
      <c r="A991" s="92">
        <v>2150511</v>
      </c>
      <c r="B991" s="93" t="s">
        <v>902</v>
      </c>
      <c r="C991" s="71">
        <v>0</v>
      </c>
      <c r="D991" s="72"/>
      <c r="E991" s="73" t="str">
        <f t="shared" si="48"/>
        <v/>
      </c>
      <c r="F991" s="74">
        <v>0</v>
      </c>
      <c r="G991" s="75" t="str">
        <f t="shared" si="47"/>
        <v/>
      </c>
      <c r="H991" s="76">
        <f t="shared" si="46"/>
        <v>0</v>
      </c>
    </row>
    <row r="992" ht="24" hidden="1" customHeight="1" spans="1:8">
      <c r="A992" s="92">
        <v>2150513</v>
      </c>
      <c r="B992" s="93" t="s">
        <v>877</v>
      </c>
      <c r="C992" s="71">
        <v>0</v>
      </c>
      <c r="D992" s="72"/>
      <c r="E992" s="73" t="str">
        <f t="shared" si="48"/>
        <v/>
      </c>
      <c r="F992" s="74">
        <v>0</v>
      </c>
      <c r="G992" s="75" t="str">
        <f t="shared" si="47"/>
        <v/>
      </c>
      <c r="H992" s="76">
        <f t="shared" si="46"/>
        <v>0</v>
      </c>
    </row>
    <row r="993" ht="24" hidden="1" customHeight="1" spans="1:8">
      <c r="A993" s="92">
        <v>2150515</v>
      </c>
      <c r="B993" s="93" t="s">
        <v>903</v>
      </c>
      <c r="C993" s="71">
        <v>0</v>
      </c>
      <c r="D993" s="72"/>
      <c r="E993" s="73" t="str">
        <f t="shared" si="48"/>
        <v/>
      </c>
      <c r="F993" s="74">
        <v>0</v>
      </c>
      <c r="G993" s="75" t="str">
        <f t="shared" si="47"/>
        <v/>
      </c>
      <c r="H993" s="76">
        <f t="shared" si="46"/>
        <v>0</v>
      </c>
    </row>
    <row r="994" ht="24" hidden="1" customHeight="1" spans="1:9">
      <c r="A994" s="92">
        <v>2150599</v>
      </c>
      <c r="B994" s="93" t="s">
        <v>904</v>
      </c>
      <c r="C994" s="68"/>
      <c r="D994" s="68"/>
      <c r="E994" s="69" t="str">
        <f t="shared" si="48"/>
        <v/>
      </c>
      <c r="F994" s="70"/>
      <c r="G994" s="27" t="str">
        <f t="shared" si="47"/>
        <v/>
      </c>
      <c r="H994" s="32">
        <f t="shared" si="46"/>
        <v>0</v>
      </c>
      <c r="I994" s="78" t="s">
        <v>134</v>
      </c>
    </row>
    <row r="995" s="1" customFormat="1" ht="24" customHeight="1" spans="1:9">
      <c r="A995" s="94">
        <v>21506</v>
      </c>
      <c r="B995" s="94" t="s">
        <v>905</v>
      </c>
      <c r="C995" s="63">
        <f>SUM(C996:C1003)</f>
        <v>4</v>
      </c>
      <c r="D995" s="63">
        <f>SUM(D996:D1003)</f>
        <v>6</v>
      </c>
      <c r="E995" s="64">
        <f t="shared" si="48"/>
        <v>150</v>
      </c>
      <c r="F995" s="63">
        <f>SUM(F996:F1003)</f>
        <v>5</v>
      </c>
      <c r="G995" s="19">
        <f t="shared" si="47"/>
        <v>20</v>
      </c>
      <c r="H995" s="20">
        <f t="shared" si="46"/>
        <v>1</v>
      </c>
      <c r="I995" s="78" t="s">
        <v>134</v>
      </c>
    </row>
    <row r="996" ht="24" customHeight="1" spans="1:9">
      <c r="A996" s="92">
        <v>2150601</v>
      </c>
      <c r="B996" s="93" t="s">
        <v>137</v>
      </c>
      <c r="C996" s="68">
        <v>4</v>
      </c>
      <c r="D996" s="68">
        <v>1</v>
      </c>
      <c r="E996" s="69">
        <f t="shared" si="48"/>
        <v>25</v>
      </c>
      <c r="F996" s="70">
        <v>0</v>
      </c>
      <c r="G996" s="27" t="str">
        <f t="shared" si="47"/>
        <v/>
      </c>
      <c r="H996" s="32">
        <f t="shared" si="46"/>
        <v>1</v>
      </c>
      <c r="I996" s="78" t="s">
        <v>134</v>
      </c>
    </row>
    <row r="997" hidden="1" spans="1:9">
      <c r="A997" s="92">
        <v>2150602</v>
      </c>
      <c r="B997" s="93" t="s">
        <v>138</v>
      </c>
      <c r="C997" s="68"/>
      <c r="D997" s="68"/>
      <c r="E997" s="69" t="str">
        <f t="shared" si="48"/>
        <v/>
      </c>
      <c r="F997" s="70"/>
      <c r="G997" s="27" t="str">
        <f t="shared" si="47"/>
        <v/>
      </c>
      <c r="H997" s="32">
        <f t="shared" si="46"/>
        <v>0</v>
      </c>
      <c r="I997" s="78" t="s">
        <v>134</v>
      </c>
    </row>
    <row r="998" hidden="1" spans="1:9">
      <c r="A998" s="92">
        <v>2150603</v>
      </c>
      <c r="B998" s="93" t="s">
        <v>139</v>
      </c>
      <c r="C998" s="68"/>
      <c r="D998" s="68"/>
      <c r="E998" s="69" t="str">
        <f t="shared" si="48"/>
        <v/>
      </c>
      <c r="F998" s="70"/>
      <c r="G998" s="31">
        <v>0</v>
      </c>
      <c r="H998" s="32">
        <f t="shared" si="46"/>
        <v>0</v>
      </c>
      <c r="I998" s="78" t="s">
        <v>134</v>
      </c>
    </row>
    <row r="999" hidden="1" spans="1:8">
      <c r="A999" s="92">
        <v>2150604</v>
      </c>
      <c r="B999" s="93" t="s">
        <v>906</v>
      </c>
      <c r="C999" s="71">
        <v>0</v>
      </c>
      <c r="D999" s="72"/>
      <c r="E999" s="73" t="str">
        <f t="shared" si="48"/>
        <v/>
      </c>
      <c r="F999" s="74">
        <v>0</v>
      </c>
      <c r="G999" s="75" t="str">
        <f t="shared" si="47"/>
        <v/>
      </c>
      <c r="H999" s="76">
        <f t="shared" si="46"/>
        <v>0</v>
      </c>
    </row>
    <row r="1000" ht="24" customHeight="1" spans="1:9">
      <c r="A1000" s="92">
        <v>2150605</v>
      </c>
      <c r="B1000" s="93" t="s">
        <v>907</v>
      </c>
      <c r="C1000" s="68">
        <v>0</v>
      </c>
      <c r="D1000" s="68">
        <v>5</v>
      </c>
      <c r="E1000" s="69" t="str">
        <f t="shared" si="48"/>
        <v/>
      </c>
      <c r="F1000" s="70">
        <v>5</v>
      </c>
      <c r="G1000" s="27">
        <f t="shared" si="47"/>
        <v>0</v>
      </c>
      <c r="H1000" s="32">
        <f t="shared" si="46"/>
        <v>0</v>
      </c>
      <c r="I1000" s="78" t="s">
        <v>134</v>
      </c>
    </row>
    <row r="1001" ht="24" hidden="1" customHeight="1" spans="1:8">
      <c r="A1001" s="92">
        <v>2150606</v>
      </c>
      <c r="B1001" s="93" t="s">
        <v>908</v>
      </c>
      <c r="C1001" s="71">
        <v>0</v>
      </c>
      <c r="D1001" s="72"/>
      <c r="E1001" s="73" t="str">
        <f t="shared" si="48"/>
        <v/>
      </c>
      <c r="F1001" s="74">
        <v>0</v>
      </c>
      <c r="G1001" s="75" t="str">
        <f t="shared" si="47"/>
        <v/>
      </c>
      <c r="H1001" s="76">
        <f t="shared" si="46"/>
        <v>0</v>
      </c>
    </row>
    <row r="1002" ht="24" hidden="1" customHeight="1" spans="1:8">
      <c r="A1002" s="92">
        <v>2150607</v>
      </c>
      <c r="B1002" s="93" t="s">
        <v>909</v>
      </c>
      <c r="C1002" s="71">
        <v>0</v>
      </c>
      <c r="D1002" s="72"/>
      <c r="E1002" s="73" t="str">
        <f t="shared" si="48"/>
        <v/>
      </c>
      <c r="F1002" s="74">
        <v>0</v>
      </c>
      <c r="G1002" s="75" t="str">
        <f t="shared" si="47"/>
        <v/>
      </c>
      <c r="H1002" s="76">
        <f t="shared" si="46"/>
        <v>0</v>
      </c>
    </row>
    <row r="1003" ht="24" hidden="1" customHeight="1" spans="1:9">
      <c r="A1003" s="92">
        <v>2150699</v>
      </c>
      <c r="B1003" s="93" t="s">
        <v>910</v>
      </c>
      <c r="C1003" s="68"/>
      <c r="D1003" s="68"/>
      <c r="E1003" s="69" t="str">
        <f t="shared" si="48"/>
        <v/>
      </c>
      <c r="F1003" s="70"/>
      <c r="G1003" s="27" t="str">
        <f t="shared" si="47"/>
        <v/>
      </c>
      <c r="H1003" s="32">
        <f t="shared" si="46"/>
        <v>0</v>
      </c>
      <c r="I1003" s="78" t="s">
        <v>134</v>
      </c>
    </row>
    <row r="1004" s="1" customFormat="1" ht="24" hidden="1" customHeight="1" spans="1:8">
      <c r="A1004" s="94">
        <v>21507</v>
      </c>
      <c r="B1004" s="94" t="s">
        <v>911</v>
      </c>
      <c r="C1004" s="87">
        <v>0</v>
      </c>
      <c r="D1004" s="88">
        <v>0</v>
      </c>
      <c r="E1004" s="84" t="str">
        <f t="shared" si="48"/>
        <v/>
      </c>
      <c r="F1004" s="85">
        <v>0</v>
      </c>
      <c r="G1004" s="89" t="str">
        <f t="shared" si="47"/>
        <v/>
      </c>
      <c r="H1004" s="90">
        <f t="shared" si="46"/>
        <v>0</v>
      </c>
    </row>
    <row r="1005" ht="24" hidden="1" customHeight="1" spans="1:8">
      <c r="A1005" s="92">
        <v>2150701</v>
      </c>
      <c r="B1005" s="93" t="s">
        <v>137</v>
      </c>
      <c r="C1005" s="71">
        <v>0</v>
      </c>
      <c r="D1005" s="72">
        <v>0</v>
      </c>
      <c r="E1005" s="84" t="str">
        <f t="shared" si="48"/>
        <v/>
      </c>
      <c r="F1005" s="85">
        <v>0</v>
      </c>
      <c r="G1005" s="75" t="str">
        <f t="shared" si="47"/>
        <v/>
      </c>
      <c r="H1005" s="76">
        <f t="shared" si="46"/>
        <v>0</v>
      </c>
    </row>
    <row r="1006" ht="24" hidden="1" customHeight="1" spans="1:8">
      <c r="A1006" s="92">
        <v>2150702</v>
      </c>
      <c r="B1006" s="93" t="s">
        <v>138</v>
      </c>
      <c r="C1006" s="71">
        <v>0</v>
      </c>
      <c r="D1006" s="72">
        <v>0</v>
      </c>
      <c r="E1006" s="84" t="str">
        <f t="shared" si="48"/>
        <v/>
      </c>
      <c r="F1006" s="85">
        <v>0</v>
      </c>
      <c r="G1006" s="75" t="str">
        <f t="shared" si="47"/>
        <v/>
      </c>
      <c r="H1006" s="76">
        <f t="shared" si="46"/>
        <v>0</v>
      </c>
    </row>
    <row r="1007" ht="24" hidden="1" customHeight="1" spans="1:8">
      <c r="A1007" s="92">
        <v>2150703</v>
      </c>
      <c r="B1007" s="93" t="s">
        <v>139</v>
      </c>
      <c r="C1007" s="71">
        <v>0</v>
      </c>
      <c r="D1007" s="72">
        <v>0</v>
      </c>
      <c r="E1007" s="84" t="str">
        <f t="shared" si="48"/>
        <v/>
      </c>
      <c r="F1007" s="85">
        <v>0</v>
      </c>
      <c r="G1007" s="75" t="str">
        <f t="shared" si="47"/>
        <v/>
      </c>
      <c r="H1007" s="76">
        <f t="shared" si="46"/>
        <v>0</v>
      </c>
    </row>
    <row r="1008" ht="24" hidden="1" customHeight="1" spans="1:8">
      <c r="A1008" s="92">
        <v>2150704</v>
      </c>
      <c r="B1008" s="93" t="s">
        <v>912</v>
      </c>
      <c r="C1008" s="71">
        <v>0</v>
      </c>
      <c r="D1008" s="72">
        <v>0</v>
      </c>
      <c r="E1008" s="84" t="str">
        <f t="shared" si="48"/>
        <v/>
      </c>
      <c r="F1008" s="85">
        <v>0</v>
      </c>
      <c r="G1008" s="75" t="str">
        <f t="shared" si="47"/>
        <v/>
      </c>
      <c r="H1008" s="76">
        <f t="shared" si="46"/>
        <v>0</v>
      </c>
    </row>
    <row r="1009" ht="24" hidden="1" customHeight="1" spans="1:8">
      <c r="A1009" s="92">
        <v>2150705</v>
      </c>
      <c r="B1009" s="93" t="s">
        <v>913</v>
      </c>
      <c r="C1009" s="71">
        <v>0</v>
      </c>
      <c r="D1009" s="72">
        <v>0</v>
      </c>
      <c r="E1009" s="84" t="str">
        <f t="shared" si="48"/>
        <v/>
      </c>
      <c r="F1009" s="85">
        <v>0</v>
      </c>
      <c r="G1009" s="75" t="str">
        <f t="shared" si="47"/>
        <v/>
      </c>
      <c r="H1009" s="76">
        <f t="shared" si="46"/>
        <v>0</v>
      </c>
    </row>
    <row r="1010" ht="24" hidden="1" customHeight="1" spans="1:8">
      <c r="A1010" s="92">
        <v>2150799</v>
      </c>
      <c r="B1010" s="93" t="s">
        <v>914</v>
      </c>
      <c r="C1010" s="71">
        <v>0</v>
      </c>
      <c r="D1010" s="72">
        <v>0</v>
      </c>
      <c r="E1010" s="84" t="str">
        <f t="shared" si="48"/>
        <v/>
      </c>
      <c r="F1010" s="85">
        <v>0</v>
      </c>
      <c r="G1010" s="75" t="str">
        <f t="shared" si="47"/>
        <v/>
      </c>
      <c r="H1010" s="76">
        <f t="shared" si="46"/>
        <v>0</v>
      </c>
    </row>
    <row r="1011" s="1" customFormat="1" ht="24" customHeight="1" spans="1:9">
      <c r="A1011" s="94">
        <v>21508</v>
      </c>
      <c r="B1011" s="94" t="s">
        <v>915</v>
      </c>
      <c r="C1011" s="63">
        <f>SUM(C1016:C1017)</f>
        <v>18</v>
      </c>
      <c r="D1011" s="63">
        <f>SUM(D1016:D1017)</f>
        <v>0</v>
      </c>
      <c r="E1011" s="64">
        <f t="shared" si="48"/>
        <v>0</v>
      </c>
      <c r="F1011" s="63">
        <f>SUM(F1016:F1017)</f>
        <v>0</v>
      </c>
      <c r="G1011" s="19" t="str">
        <f t="shared" si="47"/>
        <v/>
      </c>
      <c r="H1011" s="20">
        <f t="shared" si="46"/>
        <v>0</v>
      </c>
      <c r="I1011" s="78" t="s">
        <v>134</v>
      </c>
    </row>
    <row r="1012" ht="24" hidden="1" customHeight="1" spans="1:8">
      <c r="A1012" s="92">
        <v>2150801</v>
      </c>
      <c r="B1012" s="93" t="s">
        <v>137</v>
      </c>
      <c r="C1012" s="71">
        <v>0</v>
      </c>
      <c r="D1012" s="72"/>
      <c r="E1012" s="84" t="str">
        <f t="shared" si="48"/>
        <v/>
      </c>
      <c r="F1012" s="85">
        <v>0</v>
      </c>
      <c r="G1012" s="75" t="str">
        <f t="shared" si="47"/>
        <v/>
      </c>
      <c r="H1012" s="76">
        <f t="shared" si="46"/>
        <v>0</v>
      </c>
    </row>
    <row r="1013" ht="24" hidden="1" customHeight="1" spans="1:8">
      <c r="A1013" s="92">
        <v>2150802</v>
      </c>
      <c r="B1013" s="93" t="s">
        <v>138</v>
      </c>
      <c r="C1013" s="71">
        <v>0</v>
      </c>
      <c r="D1013" s="72"/>
      <c r="E1013" s="84" t="str">
        <f t="shared" si="48"/>
        <v/>
      </c>
      <c r="F1013" s="85">
        <v>0</v>
      </c>
      <c r="G1013" s="75" t="str">
        <f t="shared" si="47"/>
        <v/>
      </c>
      <c r="H1013" s="76">
        <f t="shared" si="46"/>
        <v>0</v>
      </c>
    </row>
    <row r="1014" hidden="1" spans="1:8">
      <c r="A1014" s="92">
        <v>2150803</v>
      </c>
      <c r="B1014" s="93" t="s">
        <v>139</v>
      </c>
      <c r="C1014" s="71">
        <v>0</v>
      </c>
      <c r="D1014" s="72"/>
      <c r="E1014" s="84" t="str">
        <f t="shared" si="48"/>
        <v/>
      </c>
      <c r="F1014" s="85">
        <v>0</v>
      </c>
      <c r="G1014" s="75" t="str">
        <f t="shared" si="47"/>
        <v/>
      </c>
      <c r="H1014" s="76">
        <f t="shared" si="46"/>
        <v>0</v>
      </c>
    </row>
    <row r="1015" hidden="1" spans="1:8">
      <c r="A1015" s="92">
        <v>2150804</v>
      </c>
      <c r="B1015" s="93" t="s">
        <v>916</v>
      </c>
      <c r="C1015" s="71">
        <v>0</v>
      </c>
      <c r="D1015" s="72"/>
      <c r="E1015" s="84" t="str">
        <f t="shared" si="48"/>
        <v/>
      </c>
      <c r="F1015" s="85">
        <v>0</v>
      </c>
      <c r="G1015" s="75" t="str">
        <f t="shared" si="47"/>
        <v/>
      </c>
      <c r="H1015" s="76">
        <f t="shared" si="46"/>
        <v>0</v>
      </c>
    </row>
    <row r="1016" ht="24" customHeight="1" spans="1:9">
      <c r="A1016" s="92">
        <v>2150805</v>
      </c>
      <c r="B1016" s="93" t="s">
        <v>917</v>
      </c>
      <c r="C1016" s="68">
        <v>18</v>
      </c>
      <c r="D1016" s="68">
        <v>0</v>
      </c>
      <c r="E1016" s="69">
        <f t="shared" si="48"/>
        <v>0</v>
      </c>
      <c r="F1016" s="70">
        <v>0</v>
      </c>
      <c r="G1016" s="27" t="str">
        <f t="shared" si="47"/>
        <v/>
      </c>
      <c r="H1016" s="32">
        <f t="shared" si="46"/>
        <v>0</v>
      </c>
      <c r="I1016" s="78" t="s">
        <v>134</v>
      </c>
    </row>
    <row r="1017" hidden="1" spans="1:9">
      <c r="A1017" s="92">
        <v>2150899</v>
      </c>
      <c r="B1017" s="93" t="s">
        <v>918</v>
      </c>
      <c r="C1017" s="68"/>
      <c r="D1017" s="68"/>
      <c r="E1017" s="69" t="str">
        <f t="shared" si="48"/>
        <v/>
      </c>
      <c r="F1017" s="70"/>
      <c r="G1017" s="27" t="str">
        <f t="shared" si="47"/>
        <v/>
      </c>
      <c r="H1017" s="32">
        <f t="shared" si="46"/>
        <v>0</v>
      </c>
      <c r="I1017" s="78" t="s">
        <v>134</v>
      </c>
    </row>
    <row r="1018" s="1" customFormat="1" ht="24" customHeight="1" spans="1:8">
      <c r="A1018" s="94">
        <v>21599</v>
      </c>
      <c r="B1018" s="94" t="s">
        <v>919</v>
      </c>
      <c r="C1018" s="96">
        <f>SUM(C1019:C1023)</f>
        <v>0</v>
      </c>
      <c r="D1018" s="96">
        <f>SUM(D1019:D1023)</f>
        <v>0</v>
      </c>
      <c r="E1018" s="84" t="str">
        <f t="shared" si="48"/>
        <v/>
      </c>
      <c r="F1018" s="85">
        <v>0</v>
      </c>
      <c r="G1018" s="89" t="str">
        <f t="shared" si="47"/>
        <v/>
      </c>
      <c r="H1018" s="90">
        <f t="shared" si="46"/>
        <v>0</v>
      </c>
    </row>
    <row r="1019" hidden="1" spans="1:8">
      <c r="A1019" s="92">
        <v>2159902</v>
      </c>
      <c r="B1019" s="93" t="s">
        <v>920</v>
      </c>
      <c r="C1019" s="71">
        <v>0</v>
      </c>
      <c r="D1019" s="72"/>
      <c r="E1019" s="84" t="str">
        <f t="shared" si="48"/>
        <v/>
      </c>
      <c r="F1019" s="85"/>
      <c r="G1019" s="75" t="str">
        <f t="shared" si="47"/>
        <v/>
      </c>
      <c r="H1019" s="76">
        <f t="shared" si="46"/>
        <v>0</v>
      </c>
    </row>
    <row r="1020" hidden="1" spans="1:8">
      <c r="A1020" s="92">
        <v>2159904</v>
      </c>
      <c r="B1020" s="93" t="s">
        <v>921</v>
      </c>
      <c r="C1020" s="71">
        <v>0</v>
      </c>
      <c r="D1020" s="72"/>
      <c r="E1020" s="84" t="str">
        <f t="shared" si="48"/>
        <v/>
      </c>
      <c r="F1020" s="85"/>
      <c r="G1020" s="75" t="str">
        <f t="shared" si="47"/>
        <v/>
      </c>
      <c r="H1020" s="76">
        <f t="shared" si="46"/>
        <v>0</v>
      </c>
    </row>
    <row r="1021" hidden="1" spans="1:8">
      <c r="A1021" s="92">
        <v>2159905</v>
      </c>
      <c r="B1021" s="93" t="s">
        <v>922</v>
      </c>
      <c r="C1021" s="71">
        <v>0</v>
      </c>
      <c r="D1021" s="72"/>
      <c r="E1021" s="84" t="str">
        <f t="shared" si="48"/>
        <v/>
      </c>
      <c r="F1021" s="85"/>
      <c r="G1021" s="75" t="str">
        <f t="shared" si="47"/>
        <v/>
      </c>
      <c r="H1021" s="76">
        <f t="shared" si="46"/>
        <v>0</v>
      </c>
    </row>
    <row r="1022" ht="27" hidden="1" spans="1:8">
      <c r="A1022" s="92">
        <v>2159906</v>
      </c>
      <c r="B1022" s="93" t="s">
        <v>923</v>
      </c>
      <c r="C1022" s="71">
        <v>0</v>
      </c>
      <c r="D1022" s="72"/>
      <c r="E1022" s="84" t="str">
        <f t="shared" si="48"/>
        <v/>
      </c>
      <c r="F1022" s="85"/>
      <c r="G1022" s="75" t="str">
        <f t="shared" si="47"/>
        <v/>
      </c>
      <c r="H1022" s="76">
        <f t="shared" si="46"/>
        <v>0</v>
      </c>
    </row>
    <row r="1023" hidden="1" spans="1:8">
      <c r="A1023" s="92">
        <v>2159999</v>
      </c>
      <c r="B1023" s="93" t="s">
        <v>924</v>
      </c>
      <c r="C1023" s="71">
        <v>0</v>
      </c>
      <c r="D1023" s="72"/>
      <c r="E1023" s="84" t="str">
        <f t="shared" si="48"/>
        <v/>
      </c>
      <c r="F1023" s="85"/>
      <c r="G1023" s="75" t="str">
        <f t="shared" si="47"/>
        <v/>
      </c>
      <c r="H1023" s="76">
        <f t="shared" si="46"/>
        <v>0</v>
      </c>
    </row>
    <row r="1024" s="1" customFormat="1" ht="24" customHeight="1" spans="1:9">
      <c r="A1024" s="94">
        <v>216</v>
      </c>
      <c r="B1024" s="94" t="s">
        <v>925</v>
      </c>
      <c r="C1024" s="63">
        <f>C1025+C1035+C1042+C1048</f>
        <v>0</v>
      </c>
      <c r="D1024" s="63">
        <f>D1025+D1035+D1042+D1048</f>
        <v>1</v>
      </c>
      <c r="E1024" s="64" t="str">
        <f t="shared" si="48"/>
        <v/>
      </c>
      <c r="F1024" s="63">
        <f>F1025+F1035+F1042+F1048</f>
        <v>26</v>
      </c>
      <c r="G1024" s="19">
        <f t="shared" si="47"/>
        <v>-96.1538461538462</v>
      </c>
      <c r="H1024" s="20">
        <f t="shared" si="46"/>
        <v>-25</v>
      </c>
      <c r="I1024" s="78" t="s">
        <v>134</v>
      </c>
    </row>
    <row r="1025" s="1" customFormat="1" ht="24" customHeight="1" spans="1:9">
      <c r="A1025" s="94">
        <v>21602</v>
      </c>
      <c r="B1025" s="94" t="s">
        <v>926</v>
      </c>
      <c r="C1025" s="63">
        <f>SUM(C1026:C1034)</f>
        <v>0</v>
      </c>
      <c r="D1025" s="63">
        <f>SUM(D1026:D1034)</f>
        <v>0</v>
      </c>
      <c r="E1025" s="64" t="str">
        <f t="shared" si="48"/>
        <v/>
      </c>
      <c r="F1025" s="63">
        <f>SUM(F1026:F1034)</f>
        <v>21</v>
      </c>
      <c r="G1025" s="19">
        <f t="shared" si="47"/>
        <v>-100</v>
      </c>
      <c r="H1025" s="20">
        <f t="shared" si="46"/>
        <v>-21</v>
      </c>
      <c r="I1025" s="78" t="s">
        <v>134</v>
      </c>
    </row>
    <row r="1026" ht="24" hidden="1" customHeight="1" spans="1:9">
      <c r="A1026" s="92">
        <v>2160201</v>
      </c>
      <c r="B1026" s="93" t="s">
        <v>137</v>
      </c>
      <c r="C1026" s="68"/>
      <c r="D1026" s="68"/>
      <c r="E1026" s="69" t="str">
        <f t="shared" si="48"/>
        <v/>
      </c>
      <c r="F1026" s="70"/>
      <c r="G1026" s="27" t="str">
        <f t="shared" si="47"/>
        <v/>
      </c>
      <c r="H1026" s="32">
        <f t="shared" si="46"/>
        <v>0</v>
      </c>
      <c r="I1026" s="78" t="s">
        <v>134</v>
      </c>
    </row>
    <row r="1027" ht="24" hidden="1" customHeight="1" spans="1:9">
      <c r="A1027" s="92">
        <v>2160202</v>
      </c>
      <c r="B1027" s="93" t="s">
        <v>138</v>
      </c>
      <c r="C1027" s="68"/>
      <c r="D1027" s="68"/>
      <c r="E1027" s="69" t="str">
        <f t="shared" si="48"/>
        <v/>
      </c>
      <c r="F1027" s="70"/>
      <c r="G1027" s="27" t="str">
        <f t="shared" si="47"/>
        <v/>
      </c>
      <c r="H1027" s="32">
        <f t="shared" si="46"/>
        <v>0</v>
      </c>
      <c r="I1027" s="78" t="s">
        <v>134</v>
      </c>
    </row>
    <row r="1028" ht="24" hidden="1" customHeight="1" spans="1:8">
      <c r="A1028" s="92">
        <v>2160203</v>
      </c>
      <c r="B1028" s="93" t="s">
        <v>139</v>
      </c>
      <c r="C1028" s="71">
        <v>0</v>
      </c>
      <c r="D1028" s="72"/>
      <c r="E1028" s="73" t="str">
        <f t="shared" si="48"/>
        <v/>
      </c>
      <c r="F1028" s="74">
        <v>0</v>
      </c>
      <c r="G1028" s="75" t="str">
        <f t="shared" si="47"/>
        <v/>
      </c>
      <c r="H1028" s="76">
        <f t="shared" si="46"/>
        <v>0</v>
      </c>
    </row>
    <row r="1029" ht="24" hidden="1" customHeight="1" spans="1:8">
      <c r="A1029" s="92">
        <v>2160216</v>
      </c>
      <c r="B1029" s="93" t="s">
        <v>927</v>
      </c>
      <c r="C1029" s="71">
        <v>0</v>
      </c>
      <c r="D1029" s="72"/>
      <c r="E1029" s="73" t="str">
        <f t="shared" si="48"/>
        <v/>
      </c>
      <c r="F1029" s="74">
        <v>0</v>
      </c>
      <c r="G1029" s="75" t="str">
        <f t="shared" si="47"/>
        <v/>
      </c>
      <c r="H1029" s="76">
        <f t="shared" si="46"/>
        <v>0</v>
      </c>
    </row>
    <row r="1030" ht="24" hidden="1" customHeight="1" spans="1:8">
      <c r="A1030" s="92">
        <v>2160217</v>
      </c>
      <c r="B1030" s="93" t="s">
        <v>928</v>
      </c>
      <c r="C1030" s="71">
        <v>0</v>
      </c>
      <c r="D1030" s="72"/>
      <c r="E1030" s="73" t="str">
        <f t="shared" si="48"/>
        <v/>
      </c>
      <c r="F1030" s="74">
        <v>0</v>
      </c>
      <c r="G1030" s="75" t="str">
        <f t="shared" si="47"/>
        <v/>
      </c>
      <c r="H1030" s="76">
        <f t="shared" si="46"/>
        <v>0</v>
      </c>
    </row>
    <row r="1031" ht="24" hidden="1" customHeight="1" spans="1:8">
      <c r="A1031" s="92">
        <v>2160218</v>
      </c>
      <c r="B1031" s="93" t="s">
        <v>929</v>
      </c>
      <c r="C1031" s="71">
        <v>0</v>
      </c>
      <c r="D1031" s="72"/>
      <c r="E1031" s="73" t="str">
        <f t="shared" ref="E1031:E1094" si="49">IFERROR(D1031/C1031*100,"")</f>
        <v/>
      </c>
      <c r="F1031" s="74">
        <v>0</v>
      </c>
      <c r="G1031" s="75" t="str">
        <f t="shared" ref="G1031:G1094" si="50">IFERROR(H1031/F1031*100,"")</f>
        <v/>
      </c>
      <c r="H1031" s="76">
        <f t="shared" ref="H1031:H1094" si="51">D1031-F1031</f>
        <v>0</v>
      </c>
    </row>
    <row r="1032" ht="24" hidden="1" customHeight="1" spans="1:8">
      <c r="A1032" s="92">
        <v>2160219</v>
      </c>
      <c r="B1032" s="93" t="s">
        <v>930</v>
      </c>
      <c r="C1032" s="71">
        <v>0</v>
      </c>
      <c r="D1032" s="72"/>
      <c r="E1032" s="73" t="str">
        <f t="shared" si="49"/>
        <v/>
      </c>
      <c r="F1032" s="74">
        <v>0</v>
      </c>
      <c r="G1032" s="75" t="str">
        <f t="shared" si="50"/>
        <v/>
      </c>
      <c r="H1032" s="76">
        <f t="shared" si="51"/>
        <v>0</v>
      </c>
    </row>
    <row r="1033" ht="24" hidden="1" customHeight="1" spans="1:8">
      <c r="A1033" s="92">
        <v>2160250</v>
      </c>
      <c r="B1033" s="93" t="s">
        <v>146</v>
      </c>
      <c r="C1033" s="71">
        <v>0</v>
      </c>
      <c r="D1033" s="72"/>
      <c r="E1033" s="73" t="str">
        <f t="shared" si="49"/>
        <v/>
      </c>
      <c r="F1033" s="74">
        <v>0</v>
      </c>
      <c r="G1033" s="75" t="str">
        <f t="shared" si="50"/>
        <v/>
      </c>
      <c r="H1033" s="76">
        <f t="shared" si="51"/>
        <v>0</v>
      </c>
    </row>
    <row r="1034" ht="24" customHeight="1" spans="1:9">
      <c r="A1034" s="92">
        <v>2160299</v>
      </c>
      <c r="B1034" s="93" t="s">
        <v>931</v>
      </c>
      <c r="C1034" s="68">
        <v>0</v>
      </c>
      <c r="D1034" s="68">
        <v>0</v>
      </c>
      <c r="E1034" s="69" t="str">
        <f t="shared" si="49"/>
        <v/>
      </c>
      <c r="F1034" s="70">
        <v>21</v>
      </c>
      <c r="G1034" s="27">
        <f t="shared" si="50"/>
        <v>-100</v>
      </c>
      <c r="H1034" s="32">
        <f t="shared" si="51"/>
        <v>-21</v>
      </c>
      <c r="I1034" s="78" t="s">
        <v>134</v>
      </c>
    </row>
    <row r="1035" s="1" customFormat="1" ht="24" customHeight="1" spans="1:9">
      <c r="A1035" s="94">
        <v>21605</v>
      </c>
      <c r="B1035" s="94" t="s">
        <v>932</v>
      </c>
      <c r="C1035" s="63">
        <f>SUM(C1036:C1041)</f>
        <v>0</v>
      </c>
      <c r="D1035" s="63">
        <f>SUM(D1036:D1041)</f>
        <v>0</v>
      </c>
      <c r="E1035" s="64" t="str">
        <f t="shared" si="49"/>
        <v/>
      </c>
      <c r="F1035" s="63">
        <f>SUM(F1036:F1041)</f>
        <v>5</v>
      </c>
      <c r="G1035" s="19">
        <f t="shared" si="50"/>
        <v>-100</v>
      </c>
      <c r="H1035" s="20">
        <f t="shared" si="51"/>
        <v>-5</v>
      </c>
      <c r="I1035" s="78" t="s">
        <v>134</v>
      </c>
    </row>
    <row r="1036" ht="24" hidden="1" customHeight="1" spans="1:9">
      <c r="A1036" s="92">
        <v>2160501</v>
      </c>
      <c r="B1036" s="93" t="s">
        <v>137</v>
      </c>
      <c r="C1036" s="68"/>
      <c r="D1036" s="68"/>
      <c r="E1036" s="69" t="str">
        <f t="shared" si="49"/>
        <v/>
      </c>
      <c r="F1036" s="70"/>
      <c r="G1036" s="27" t="str">
        <f t="shared" si="50"/>
        <v/>
      </c>
      <c r="H1036" s="32">
        <f t="shared" si="51"/>
        <v>0</v>
      </c>
      <c r="I1036" s="78" t="s">
        <v>134</v>
      </c>
    </row>
    <row r="1037" ht="24" hidden="1" customHeight="1" spans="1:9">
      <c r="A1037" s="92">
        <v>2160502</v>
      </c>
      <c r="B1037" s="93" t="s">
        <v>138</v>
      </c>
      <c r="C1037" s="68"/>
      <c r="D1037" s="68"/>
      <c r="E1037" s="69" t="str">
        <f t="shared" si="49"/>
        <v/>
      </c>
      <c r="F1037" s="70"/>
      <c r="G1037" s="27" t="str">
        <f t="shared" si="50"/>
        <v/>
      </c>
      <c r="H1037" s="32">
        <f t="shared" si="51"/>
        <v>0</v>
      </c>
      <c r="I1037" s="78" t="s">
        <v>134</v>
      </c>
    </row>
    <row r="1038" ht="24" hidden="1" customHeight="1" spans="1:8">
      <c r="A1038" s="92">
        <v>2160503</v>
      </c>
      <c r="B1038" s="93" t="s">
        <v>139</v>
      </c>
      <c r="C1038" s="71">
        <v>0</v>
      </c>
      <c r="D1038" s="72"/>
      <c r="E1038" s="73" t="str">
        <f t="shared" si="49"/>
        <v/>
      </c>
      <c r="F1038" s="74">
        <v>0</v>
      </c>
      <c r="G1038" s="75" t="str">
        <f t="shared" si="50"/>
        <v/>
      </c>
      <c r="H1038" s="76">
        <f t="shared" si="51"/>
        <v>0</v>
      </c>
    </row>
    <row r="1039" ht="24" customHeight="1" spans="1:9">
      <c r="A1039" s="92">
        <v>2160504</v>
      </c>
      <c r="B1039" s="93" t="s">
        <v>933</v>
      </c>
      <c r="C1039" s="68">
        <v>0</v>
      </c>
      <c r="D1039" s="68">
        <v>0</v>
      </c>
      <c r="E1039" s="69" t="str">
        <f t="shared" si="49"/>
        <v/>
      </c>
      <c r="F1039" s="70">
        <v>5</v>
      </c>
      <c r="G1039" s="27">
        <f t="shared" si="50"/>
        <v>-100</v>
      </c>
      <c r="H1039" s="32">
        <f t="shared" si="51"/>
        <v>-5</v>
      </c>
      <c r="I1039" s="78" t="s">
        <v>134</v>
      </c>
    </row>
    <row r="1040" ht="24" hidden="1" customHeight="1" spans="1:8">
      <c r="A1040" s="92">
        <v>2160505</v>
      </c>
      <c r="B1040" s="93" t="s">
        <v>934</v>
      </c>
      <c r="C1040" s="71">
        <v>0</v>
      </c>
      <c r="D1040" s="72"/>
      <c r="E1040" s="73" t="str">
        <f t="shared" si="49"/>
        <v/>
      </c>
      <c r="F1040" s="74">
        <v>0</v>
      </c>
      <c r="G1040" s="75" t="str">
        <f t="shared" si="50"/>
        <v/>
      </c>
      <c r="H1040" s="76">
        <f t="shared" si="51"/>
        <v>0</v>
      </c>
    </row>
    <row r="1041" ht="24" hidden="1" customHeight="1" spans="1:9">
      <c r="A1041" s="92">
        <v>2160599</v>
      </c>
      <c r="B1041" s="93" t="s">
        <v>935</v>
      </c>
      <c r="C1041" s="68"/>
      <c r="D1041" s="68"/>
      <c r="E1041" s="69" t="str">
        <f t="shared" si="49"/>
        <v/>
      </c>
      <c r="F1041" s="70"/>
      <c r="G1041" s="27" t="str">
        <f t="shared" si="50"/>
        <v/>
      </c>
      <c r="H1041" s="32">
        <f t="shared" si="51"/>
        <v>0</v>
      </c>
      <c r="I1041" s="78" t="s">
        <v>134</v>
      </c>
    </row>
    <row r="1042" s="1" customFormat="1" ht="24" customHeight="1" spans="1:9">
      <c r="A1042" s="94">
        <v>21606</v>
      </c>
      <c r="B1042" s="94" t="s">
        <v>936</v>
      </c>
      <c r="C1042" s="63">
        <f>C1047</f>
        <v>0</v>
      </c>
      <c r="D1042" s="63">
        <f>D1047</f>
        <v>0</v>
      </c>
      <c r="E1042" s="64" t="str">
        <f t="shared" si="49"/>
        <v/>
      </c>
      <c r="F1042" s="63">
        <f>F1047</f>
        <v>0</v>
      </c>
      <c r="G1042" s="19" t="str">
        <f t="shared" si="50"/>
        <v/>
      </c>
      <c r="H1042" s="20">
        <f t="shared" si="51"/>
        <v>0</v>
      </c>
      <c r="I1042" s="78" t="s">
        <v>134</v>
      </c>
    </row>
    <row r="1043" ht="24" hidden="1" customHeight="1" spans="1:8">
      <c r="A1043" s="92">
        <v>2160601</v>
      </c>
      <c r="B1043" s="93" t="s">
        <v>137</v>
      </c>
      <c r="C1043" s="71">
        <v>0</v>
      </c>
      <c r="D1043" s="72"/>
      <c r="E1043" s="84" t="str">
        <f t="shared" si="49"/>
        <v/>
      </c>
      <c r="F1043" s="85">
        <v>0</v>
      </c>
      <c r="G1043" s="75" t="str">
        <f t="shared" si="50"/>
        <v/>
      </c>
      <c r="H1043" s="76">
        <f t="shared" si="51"/>
        <v>0</v>
      </c>
    </row>
    <row r="1044" ht="24" hidden="1" customHeight="1" spans="1:8">
      <c r="A1044" s="92">
        <v>2160602</v>
      </c>
      <c r="B1044" s="93" t="s">
        <v>138</v>
      </c>
      <c r="C1044" s="71">
        <v>0</v>
      </c>
      <c r="D1044" s="72"/>
      <c r="E1044" s="84" t="str">
        <f t="shared" si="49"/>
        <v/>
      </c>
      <c r="F1044" s="85">
        <v>0</v>
      </c>
      <c r="G1044" s="75" t="str">
        <f t="shared" si="50"/>
        <v/>
      </c>
      <c r="H1044" s="76">
        <f t="shared" si="51"/>
        <v>0</v>
      </c>
    </row>
    <row r="1045" ht="24" hidden="1" customHeight="1" spans="1:8">
      <c r="A1045" s="92">
        <v>2160603</v>
      </c>
      <c r="B1045" s="93" t="s">
        <v>139</v>
      </c>
      <c r="C1045" s="71">
        <v>0</v>
      </c>
      <c r="D1045" s="72"/>
      <c r="E1045" s="84" t="str">
        <f t="shared" si="49"/>
        <v/>
      </c>
      <c r="F1045" s="85">
        <v>0</v>
      </c>
      <c r="G1045" s="75" t="str">
        <f t="shared" si="50"/>
        <v/>
      </c>
      <c r="H1045" s="76">
        <f t="shared" si="51"/>
        <v>0</v>
      </c>
    </row>
    <row r="1046" ht="24" hidden="1" customHeight="1" spans="1:8">
      <c r="A1046" s="92">
        <v>2160607</v>
      </c>
      <c r="B1046" s="93" t="s">
        <v>937</v>
      </c>
      <c r="C1046" s="71">
        <v>0</v>
      </c>
      <c r="D1046" s="72"/>
      <c r="E1046" s="84" t="str">
        <f t="shared" si="49"/>
        <v/>
      </c>
      <c r="F1046" s="85">
        <v>0</v>
      </c>
      <c r="G1046" s="75" t="str">
        <f t="shared" si="50"/>
        <v/>
      </c>
      <c r="H1046" s="76">
        <f t="shared" si="51"/>
        <v>0</v>
      </c>
    </row>
    <row r="1047" ht="24" hidden="1" customHeight="1" spans="1:9">
      <c r="A1047" s="92">
        <v>2160699</v>
      </c>
      <c r="B1047" s="93" t="s">
        <v>938</v>
      </c>
      <c r="C1047" s="68"/>
      <c r="D1047" s="68"/>
      <c r="E1047" s="69" t="str">
        <f t="shared" si="49"/>
        <v/>
      </c>
      <c r="F1047" s="70"/>
      <c r="G1047" s="27" t="str">
        <f t="shared" si="50"/>
        <v/>
      </c>
      <c r="H1047" s="32">
        <f t="shared" si="51"/>
        <v>0</v>
      </c>
      <c r="I1047" s="78" t="s">
        <v>134</v>
      </c>
    </row>
    <row r="1048" s="1" customFormat="1" ht="24" customHeight="1" spans="1:9">
      <c r="A1048" s="94">
        <v>21699</v>
      </c>
      <c r="B1048" s="94" t="s">
        <v>939</v>
      </c>
      <c r="C1048" s="63">
        <f>C1050</f>
        <v>0</v>
      </c>
      <c r="D1048" s="63">
        <f>D1050</f>
        <v>1</v>
      </c>
      <c r="E1048" s="64" t="str">
        <f t="shared" si="49"/>
        <v/>
      </c>
      <c r="F1048" s="63">
        <f>F1050</f>
        <v>0</v>
      </c>
      <c r="G1048" s="19" t="str">
        <f t="shared" si="50"/>
        <v/>
      </c>
      <c r="H1048" s="20">
        <f t="shared" si="51"/>
        <v>1</v>
      </c>
      <c r="I1048" s="78" t="s">
        <v>134</v>
      </c>
    </row>
    <row r="1049" ht="24" hidden="1" customHeight="1" spans="1:8">
      <c r="A1049" s="92">
        <v>2169901</v>
      </c>
      <c r="B1049" s="93" t="s">
        <v>940</v>
      </c>
      <c r="C1049" s="71">
        <v>0</v>
      </c>
      <c r="D1049" s="72"/>
      <c r="E1049" s="84" t="str">
        <f t="shared" si="49"/>
        <v/>
      </c>
      <c r="F1049" s="85"/>
      <c r="G1049" s="75" t="str">
        <f t="shared" si="50"/>
        <v/>
      </c>
      <c r="H1049" s="76">
        <f t="shared" si="51"/>
        <v>0</v>
      </c>
    </row>
    <row r="1050" ht="24" customHeight="1" spans="1:9">
      <c r="A1050" s="92">
        <v>2169999</v>
      </c>
      <c r="B1050" s="93" t="s">
        <v>941</v>
      </c>
      <c r="C1050" s="68">
        <v>0</v>
      </c>
      <c r="D1050" s="68">
        <v>1</v>
      </c>
      <c r="E1050" s="69" t="str">
        <f t="shared" si="49"/>
        <v/>
      </c>
      <c r="F1050" s="70">
        <v>0</v>
      </c>
      <c r="G1050" s="27" t="str">
        <f t="shared" si="50"/>
        <v/>
      </c>
      <c r="H1050" s="32">
        <f t="shared" si="51"/>
        <v>1</v>
      </c>
      <c r="I1050" s="78" t="s">
        <v>134</v>
      </c>
    </row>
    <row r="1051" s="1" customFormat="1" ht="24" customHeight="1" spans="1:9">
      <c r="A1051" s="94">
        <v>217</v>
      </c>
      <c r="B1051" s="94" t="s">
        <v>942</v>
      </c>
      <c r="C1051" s="63">
        <f>C1052</f>
        <v>0</v>
      </c>
      <c r="D1051" s="63">
        <f>D1052</f>
        <v>0</v>
      </c>
      <c r="E1051" s="31" t="str">
        <f t="shared" si="49"/>
        <v/>
      </c>
      <c r="F1051" s="86">
        <v>0</v>
      </c>
      <c r="G1051" s="31">
        <v>0</v>
      </c>
      <c r="H1051" s="20">
        <f t="shared" si="51"/>
        <v>0</v>
      </c>
      <c r="I1051" s="78" t="s">
        <v>134</v>
      </c>
    </row>
    <row r="1052" s="1" customFormat="1" ht="24" customHeight="1" spans="1:9">
      <c r="A1052" s="94">
        <v>21799</v>
      </c>
      <c r="B1052" s="94" t="s">
        <v>943</v>
      </c>
      <c r="C1052" s="63">
        <f>C1053</f>
        <v>0</v>
      </c>
      <c r="D1052" s="63">
        <f>D1053</f>
        <v>0</v>
      </c>
      <c r="E1052" s="31" t="str">
        <f t="shared" si="49"/>
        <v/>
      </c>
      <c r="F1052" s="86">
        <v>0</v>
      </c>
      <c r="G1052" s="31">
        <v>0</v>
      </c>
      <c r="H1052" s="20">
        <f t="shared" si="51"/>
        <v>0</v>
      </c>
      <c r="I1052" s="78" t="s">
        <v>134</v>
      </c>
    </row>
    <row r="1053" ht="24" hidden="1" customHeight="1" spans="1:9">
      <c r="A1053" s="92">
        <v>2179901</v>
      </c>
      <c r="B1053" s="93" t="s">
        <v>944</v>
      </c>
      <c r="C1053" s="68"/>
      <c r="D1053" s="68"/>
      <c r="E1053" s="31" t="str">
        <f t="shared" si="49"/>
        <v/>
      </c>
      <c r="F1053" s="70"/>
      <c r="G1053" s="31">
        <v>0</v>
      </c>
      <c r="H1053" s="32">
        <f t="shared" si="51"/>
        <v>0</v>
      </c>
      <c r="I1053" s="78" t="s">
        <v>134</v>
      </c>
    </row>
    <row r="1054" s="1" customFormat="1" ht="24" customHeight="1" spans="1:9">
      <c r="A1054" s="94">
        <v>220</v>
      </c>
      <c r="B1054" s="94" t="s">
        <v>945</v>
      </c>
      <c r="C1054" s="63">
        <f>C1055+C1075</f>
        <v>0</v>
      </c>
      <c r="D1054" s="63">
        <f>D1055+D1075</f>
        <v>51</v>
      </c>
      <c r="E1054" s="64" t="str">
        <f t="shared" si="49"/>
        <v/>
      </c>
      <c r="F1054" s="63">
        <f>F1055+F1075</f>
        <v>0</v>
      </c>
      <c r="G1054" s="19" t="str">
        <f t="shared" si="50"/>
        <v/>
      </c>
      <c r="H1054" s="20">
        <f t="shared" si="51"/>
        <v>51</v>
      </c>
      <c r="I1054" s="78" t="s">
        <v>134</v>
      </c>
    </row>
    <row r="1055" s="1" customFormat="1" ht="24" customHeight="1" spans="1:9">
      <c r="A1055" s="94">
        <v>22001</v>
      </c>
      <c r="B1055" s="94" t="s">
        <v>946</v>
      </c>
      <c r="C1055" s="63">
        <f>SUM(C1056:C1074)</f>
        <v>0</v>
      </c>
      <c r="D1055" s="63">
        <f>SUM(D1056:D1074)</f>
        <v>51</v>
      </c>
      <c r="E1055" s="64" t="str">
        <f t="shared" si="49"/>
        <v/>
      </c>
      <c r="F1055" s="63">
        <f>SUM(F1056:F1074)</f>
        <v>0</v>
      </c>
      <c r="G1055" s="19" t="str">
        <f t="shared" si="50"/>
        <v/>
      </c>
      <c r="H1055" s="20">
        <f t="shared" si="51"/>
        <v>51</v>
      </c>
      <c r="I1055" s="78" t="s">
        <v>134</v>
      </c>
    </row>
    <row r="1056" ht="24" hidden="1" customHeight="1" spans="1:9">
      <c r="A1056" s="92">
        <v>2200101</v>
      </c>
      <c r="B1056" s="93" t="s">
        <v>137</v>
      </c>
      <c r="C1056" s="68"/>
      <c r="D1056" s="68"/>
      <c r="E1056" s="69" t="str">
        <f t="shared" si="49"/>
        <v/>
      </c>
      <c r="F1056" s="70"/>
      <c r="G1056" s="27" t="str">
        <f t="shared" si="50"/>
        <v/>
      </c>
      <c r="H1056" s="32">
        <f t="shared" si="51"/>
        <v>0</v>
      </c>
      <c r="I1056" s="78" t="s">
        <v>134</v>
      </c>
    </row>
    <row r="1057" ht="24" hidden="1" customHeight="1" spans="1:9">
      <c r="A1057" s="92">
        <v>2200102</v>
      </c>
      <c r="B1057" s="93" t="s">
        <v>138</v>
      </c>
      <c r="C1057" s="68"/>
      <c r="D1057" s="68"/>
      <c r="E1057" s="69" t="str">
        <f t="shared" si="49"/>
        <v/>
      </c>
      <c r="F1057" s="70"/>
      <c r="G1057" s="27" t="str">
        <f t="shared" si="50"/>
        <v/>
      </c>
      <c r="H1057" s="32">
        <f t="shared" si="51"/>
        <v>0</v>
      </c>
      <c r="I1057" s="78" t="s">
        <v>134</v>
      </c>
    </row>
    <row r="1058" ht="24" hidden="1" customHeight="1" spans="1:8">
      <c r="A1058" s="92">
        <v>2200103</v>
      </c>
      <c r="B1058" s="93" t="s">
        <v>139</v>
      </c>
      <c r="C1058" s="71">
        <v>0</v>
      </c>
      <c r="D1058" s="72"/>
      <c r="E1058" s="73" t="str">
        <f t="shared" si="49"/>
        <v/>
      </c>
      <c r="F1058" s="74">
        <v>0</v>
      </c>
      <c r="G1058" s="75" t="str">
        <f t="shared" si="50"/>
        <v/>
      </c>
      <c r="H1058" s="76">
        <f t="shared" si="51"/>
        <v>0</v>
      </c>
    </row>
    <row r="1059" ht="24" hidden="1" customHeight="1" spans="1:8">
      <c r="A1059" s="92">
        <v>2200104</v>
      </c>
      <c r="B1059" s="93" t="s">
        <v>947</v>
      </c>
      <c r="C1059" s="71">
        <v>0</v>
      </c>
      <c r="D1059" s="72"/>
      <c r="E1059" s="73" t="str">
        <f t="shared" si="49"/>
        <v/>
      </c>
      <c r="F1059" s="74">
        <v>0</v>
      </c>
      <c r="G1059" s="75" t="str">
        <f t="shared" si="50"/>
        <v/>
      </c>
      <c r="H1059" s="76">
        <f t="shared" si="51"/>
        <v>0</v>
      </c>
    </row>
    <row r="1060" ht="24" hidden="1" customHeight="1" spans="1:8">
      <c r="A1060" s="92">
        <v>2200105</v>
      </c>
      <c r="B1060" s="93" t="s">
        <v>948</v>
      </c>
      <c r="C1060" s="71">
        <v>0</v>
      </c>
      <c r="D1060" s="72"/>
      <c r="E1060" s="73" t="str">
        <f t="shared" si="49"/>
        <v/>
      </c>
      <c r="F1060" s="74">
        <v>0</v>
      </c>
      <c r="G1060" s="75" t="str">
        <f t="shared" si="50"/>
        <v/>
      </c>
      <c r="H1060" s="76">
        <f t="shared" si="51"/>
        <v>0</v>
      </c>
    </row>
    <row r="1061" ht="24" hidden="1" customHeight="1" spans="1:9">
      <c r="A1061" s="92">
        <v>2200106</v>
      </c>
      <c r="B1061" s="93" t="s">
        <v>949</v>
      </c>
      <c r="C1061" s="68"/>
      <c r="D1061" s="68"/>
      <c r="E1061" s="69" t="str">
        <f t="shared" si="49"/>
        <v/>
      </c>
      <c r="F1061" s="70"/>
      <c r="G1061" s="27" t="str">
        <f t="shared" si="50"/>
        <v/>
      </c>
      <c r="H1061" s="32">
        <f t="shared" si="51"/>
        <v>0</v>
      </c>
      <c r="I1061" s="78" t="s">
        <v>134</v>
      </c>
    </row>
    <row r="1062" ht="24" hidden="1" customHeight="1" spans="1:8">
      <c r="A1062" s="92">
        <v>2200107</v>
      </c>
      <c r="B1062" s="93" t="s">
        <v>950</v>
      </c>
      <c r="C1062" s="71">
        <v>0</v>
      </c>
      <c r="D1062" s="72"/>
      <c r="E1062" s="73" t="str">
        <f t="shared" si="49"/>
        <v/>
      </c>
      <c r="F1062" s="74">
        <v>0</v>
      </c>
      <c r="G1062" s="75" t="str">
        <f t="shared" si="50"/>
        <v/>
      </c>
      <c r="H1062" s="76">
        <f t="shared" si="51"/>
        <v>0</v>
      </c>
    </row>
    <row r="1063" ht="24" hidden="1" customHeight="1" spans="1:8">
      <c r="A1063" s="92">
        <v>2200108</v>
      </c>
      <c r="B1063" s="93" t="s">
        <v>951</v>
      </c>
      <c r="C1063" s="71">
        <v>0</v>
      </c>
      <c r="D1063" s="72"/>
      <c r="E1063" s="73" t="str">
        <f t="shared" si="49"/>
        <v/>
      </c>
      <c r="F1063" s="74">
        <v>0</v>
      </c>
      <c r="G1063" s="75" t="str">
        <f t="shared" si="50"/>
        <v/>
      </c>
      <c r="H1063" s="76">
        <f t="shared" si="51"/>
        <v>0</v>
      </c>
    </row>
    <row r="1064" ht="24" hidden="1" customHeight="1" spans="1:8">
      <c r="A1064" s="92">
        <v>2200109</v>
      </c>
      <c r="B1064" s="93" t="s">
        <v>952</v>
      </c>
      <c r="C1064" s="71">
        <v>0</v>
      </c>
      <c r="D1064" s="72"/>
      <c r="E1064" s="73" t="str">
        <f t="shared" si="49"/>
        <v/>
      </c>
      <c r="F1064" s="74">
        <v>0</v>
      </c>
      <c r="G1064" s="75" t="str">
        <f t="shared" si="50"/>
        <v/>
      </c>
      <c r="H1064" s="76">
        <f t="shared" si="51"/>
        <v>0</v>
      </c>
    </row>
    <row r="1065" ht="24" customHeight="1" spans="1:9">
      <c r="A1065" s="92">
        <v>2200110</v>
      </c>
      <c r="B1065" s="93" t="s">
        <v>953</v>
      </c>
      <c r="C1065" s="68">
        <v>0</v>
      </c>
      <c r="D1065" s="68">
        <v>51</v>
      </c>
      <c r="E1065" s="69" t="str">
        <f t="shared" si="49"/>
        <v/>
      </c>
      <c r="F1065" s="70">
        <v>0</v>
      </c>
      <c r="G1065" s="31">
        <v>0</v>
      </c>
      <c r="H1065" s="32">
        <f t="shared" si="51"/>
        <v>51</v>
      </c>
      <c r="I1065" s="78" t="s">
        <v>134</v>
      </c>
    </row>
    <row r="1066" hidden="1" spans="1:8">
      <c r="A1066" s="92">
        <v>2200111</v>
      </c>
      <c r="B1066" s="93" t="s">
        <v>954</v>
      </c>
      <c r="C1066" s="71">
        <v>0</v>
      </c>
      <c r="D1066" s="72"/>
      <c r="E1066" s="73" t="str">
        <f t="shared" si="49"/>
        <v/>
      </c>
      <c r="F1066" s="74">
        <v>0</v>
      </c>
      <c r="G1066" s="75" t="str">
        <f t="shared" si="50"/>
        <v/>
      </c>
      <c r="H1066" s="76">
        <f t="shared" si="51"/>
        <v>0</v>
      </c>
    </row>
    <row r="1067" hidden="1" spans="1:8">
      <c r="A1067" s="92">
        <v>2200112</v>
      </c>
      <c r="B1067" s="93" t="s">
        <v>955</v>
      </c>
      <c r="C1067" s="71">
        <v>0</v>
      </c>
      <c r="D1067" s="72"/>
      <c r="E1067" s="73" t="str">
        <f t="shared" si="49"/>
        <v/>
      </c>
      <c r="F1067" s="74">
        <v>0</v>
      </c>
      <c r="G1067" s="75" t="str">
        <f t="shared" si="50"/>
        <v/>
      </c>
      <c r="H1067" s="76">
        <f t="shared" si="51"/>
        <v>0</v>
      </c>
    </row>
    <row r="1068" hidden="1" spans="1:8">
      <c r="A1068" s="92">
        <v>2200113</v>
      </c>
      <c r="B1068" s="93" t="s">
        <v>956</v>
      </c>
      <c r="C1068" s="71">
        <v>0</v>
      </c>
      <c r="D1068" s="72"/>
      <c r="E1068" s="73" t="str">
        <f t="shared" si="49"/>
        <v/>
      </c>
      <c r="F1068" s="74">
        <v>0</v>
      </c>
      <c r="G1068" s="75" t="str">
        <f t="shared" si="50"/>
        <v/>
      </c>
      <c r="H1068" s="76">
        <f t="shared" si="51"/>
        <v>0</v>
      </c>
    </row>
    <row r="1069" hidden="1" spans="1:8">
      <c r="A1069" s="92">
        <v>2200114</v>
      </c>
      <c r="B1069" s="93" t="s">
        <v>957</v>
      </c>
      <c r="C1069" s="71">
        <v>0</v>
      </c>
      <c r="D1069" s="72"/>
      <c r="E1069" s="73" t="str">
        <f t="shared" si="49"/>
        <v/>
      </c>
      <c r="F1069" s="74">
        <v>0</v>
      </c>
      <c r="G1069" s="75" t="str">
        <f t="shared" si="50"/>
        <v/>
      </c>
      <c r="H1069" s="76">
        <f t="shared" si="51"/>
        <v>0</v>
      </c>
    </row>
    <row r="1070" hidden="1" spans="1:8">
      <c r="A1070" s="92">
        <v>2200115</v>
      </c>
      <c r="B1070" s="93" t="s">
        <v>958</v>
      </c>
      <c r="C1070" s="71">
        <v>0</v>
      </c>
      <c r="D1070" s="72"/>
      <c r="E1070" s="73" t="str">
        <f t="shared" si="49"/>
        <v/>
      </c>
      <c r="F1070" s="74">
        <v>0</v>
      </c>
      <c r="G1070" s="75" t="str">
        <f t="shared" si="50"/>
        <v/>
      </c>
      <c r="H1070" s="76">
        <f t="shared" si="51"/>
        <v>0</v>
      </c>
    </row>
    <row r="1071" hidden="1" spans="1:8">
      <c r="A1071" s="92">
        <v>2200116</v>
      </c>
      <c r="B1071" s="93" t="s">
        <v>959</v>
      </c>
      <c r="C1071" s="71">
        <v>0</v>
      </c>
      <c r="D1071" s="72"/>
      <c r="E1071" s="73" t="str">
        <f t="shared" si="49"/>
        <v/>
      </c>
      <c r="F1071" s="74">
        <v>0</v>
      </c>
      <c r="G1071" s="75" t="str">
        <f t="shared" si="50"/>
        <v/>
      </c>
      <c r="H1071" s="76">
        <f t="shared" si="51"/>
        <v>0</v>
      </c>
    </row>
    <row r="1072" hidden="1" spans="1:8">
      <c r="A1072" s="92">
        <v>2200119</v>
      </c>
      <c r="B1072" s="93" t="s">
        <v>960</v>
      </c>
      <c r="C1072" s="71">
        <v>0</v>
      </c>
      <c r="D1072" s="72"/>
      <c r="E1072" s="73" t="str">
        <f t="shared" si="49"/>
        <v/>
      </c>
      <c r="F1072" s="74">
        <v>0</v>
      </c>
      <c r="G1072" s="75" t="str">
        <f t="shared" si="50"/>
        <v/>
      </c>
      <c r="H1072" s="76">
        <f t="shared" si="51"/>
        <v>0</v>
      </c>
    </row>
    <row r="1073" hidden="1" spans="1:9">
      <c r="A1073" s="92">
        <v>2200150</v>
      </c>
      <c r="B1073" s="93" t="s">
        <v>146</v>
      </c>
      <c r="C1073" s="68"/>
      <c r="D1073" s="68"/>
      <c r="E1073" s="69" t="str">
        <f t="shared" si="49"/>
        <v/>
      </c>
      <c r="F1073" s="70"/>
      <c r="G1073" s="27" t="str">
        <f t="shared" si="50"/>
        <v/>
      </c>
      <c r="H1073" s="32">
        <f t="shared" si="51"/>
        <v>0</v>
      </c>
      <c r="I1073" s="78" t="s">
        <v>134</v>
      </c>
    </row>
    <row r="1074" hidden="1" spans="1:9">
      <c r="A1074" s="92">
        <v>2200199</v>
      </c>
      <c r="B1074" s="93" t="s">
        <v>961</v>
      </c>
      <c r="C1074" s="68"/>
      <c r="D1074" s="68"/>
      <c r="E1074" s="69" t="str">
        <f t="shared" si="49"/>
        <v/>
      </c>
      <c r="F1074" s="70"/>
      <c r="G1074" s="27" t="str">
        <f t="shared" si="50"/>
        <v/>
      </c>
      <c r="H1074" s="32">
        <f t="shared" si="51"/>
        <v>0</v>
      </c>
      <c r="I1074" s="78" t="s">
        <v>134</v>
      </c>
    </row>
    <row r="1075" s="1" customFormat="1" ht="24" customHeight="1" spans="1:9">
      <c r="A1075" s="94">
        <v>22005</v>
      </c>
      <c r="B1075" s="94" t="s">
        <v>962</v>
      </c>
      <c r="C1075" s="63">
        <f>SUM(C1079:C1084)</f>
        <v>0</v>
      </c>
      <c r="D1075" s="63">
        <f>SUM(D1079:D1084)</f>
        <v>0</v>
      </c>
      <c r="E1075" s="64" t="str">
        <f t="shared" si="49"/>
        <v/>
      </c>
      <c r="F1075" s="63">
        <f>SUM(F1079:F1084)</f>
        <v>0</v>
      </c>
      <c r="G1075" s="19" t="str">
        <f t="shared" si="50"/>
        <v/>
      </c>
      <c r="H1075" s="20">
        <f t="shared" si="51"/>
        <v>0</v>
      </c>
      <c r="I1075" s="78" t="s">
        <v>134</v>
      </c>
    </row>
    <row r="1076" ht="24" hidden="1" customHeight="1" spans="1:8">
      <c r="A1076" s="92">
        <v>2200501</v>
      </c>
      <c r="B1076" s="93" t="s">
        <v>137</v>
      </c>
      <c r="C1076" s="71">
        <v>0</v>
      </c>
      <c r="D1076" s="72"/>
      <c r="E1076" s="84" t="str">
        <f t="shared" si="49"/>
        <v/>
      </c>
      <c r="F1076" s="85">
        <v>0</v>
      </c>
      <c r="G1076" s="75" t="str">
        <f t="shared" si="50"/>
        <v/>
      </c>
      <c r="H1076" s="76">
        <f t="shared" si="51"/>
        <v>0</v>
      </c>
    </row>
    <row r="1077" ht="24" hidden="1" customHeight="1" spans="1:8">
      <c r="A1077" s="92">
        <v>2200502</v>
      </c>
      <c r="B1077" s="93" t="s">
        <v>138</v>
      </c>
      <c r="C1077" s="71">
        <v>0</v>
      </c>
      <c r="D1077" s="72"/>
      <c r="E1077" s="84" t="str">
        <f t="shared" si="49"/>
        <v/>
      </c>
      <c r="F1077" s="85">
        <v>0</v>
      </c>
      <c r="G1077" s="75" t="str">
        <f t="shared" si="50"/>
        <v/>
      </c>
      <c r="H1077" s="76">
        <f t="shared" si="51"/>
        <v>0</v>
      </c>
    </row>
    <row r="1078" ht="24" hidden="1" customHeight="1" spans="1:8">
      <c r="A1078" s="92">
        <v>2200503</v>
      </c>
      <c r="B1078" s="93" t="s">
        <v>139</v>
      </c>
      <c r="C1078" s="71">
        <v>0</v>
      </c>
      <c r="D1078" s="72"/>
      <c r="E1078" s="84" t="str">
        <f t="shared" si="49"/>
        <v/>
      </c>
      <c r="F1078" s="85">
        <v>0</v>
      </c>
      <c r="G1078" s="75" t="str">
        <f t="shared" si="50"/>
        <v/>
      </c>
      <c r="H1078" s="76">
        <f t="shared" si="51"/>
        <v>0</v>
      </c>
    </row>
    <row r="1079" ht="24" hidden="1" customHeight="1" spans="1:9">
      <c r="A1079" s="92">
        <v>2200504</v>
      </c>
      <c r="B1079" s="93" t="s">
        <v>963</v>
      </c>
      <c r="C1079" s="68"/>
      <c r="D1079" s="68"/>
      <c r="E1079" s="69" t="str">
        <f t="shared" si="49"/>
        <v/>
      </c>
      <c r="F1079" s="70"/>
      <c r="G1079" s="27" t="str">
        <f t="shared" si="50"/>
        <v/>
      </c>
      <c r="H1079" s="32">
        <f t="shared" si="51"/>
        <v>0</v>
      </c>
      <c r="I1079" s="78" t="s">
        <v>134</v>
      </c>
    </row>
    <row r="1080" ht="24" hidden="1" customHeight="1" spans="1:8">
      <c r="A1080" s="92">
        <v>2200506</v>
      </c>
      <c r="B1080" s="93" t="s">
        <v>964</v>
      </c>
      <c r="C1080" s="71">
        <v>0</v>
      </c>
      <c r="D1080" s="72"/>
      <c r="E1080" s="73" t="str">
        <f t="shared" si="49"/>
        <v/>
      </c>
      <c r="F1080" s="74">
        <v>0</v>
      </c>
      <c r="G1080" s="75" t="str">
        <f t="shared" si="50"/>
        <v/>
      </c>
      <c r="H1080" s="76">
        <f t="shared" si="51"/>
        <v>0</v>
      </c>
    </row>
    <row r="1081" ht="24" hidden="1" customHeight="1" spans="1:8">
      <c r="A1081" s="92">
        <v>2200507</v>
      </c>
      <c r="B1081" s="93" t="s">
        <v>965</v>
      </c>
      <c r="C1081" s="71">
        <v>0</v>
      </c>
      <c r="D1081" s="72"/>
      <c r="E1081" s="73" t="str">
        <f t="shared" si="49"/>
        <v/>
      </c>
      <c r="F1081" s="74">
        <v>0</v>
      </c>
      <c r="G1081" s="75" t="str">
        <f t="shared" si="50"/>
        <v/>
      </c>
      <c r="H1081" s="76">
        <f t="shared" si="51"/>
        <v>0</v>
      </c>
    </row>
    <row r="1082" ht="24" hidden="1" customHeight="1" spans="1:8">
      <c r="A1082" s="92">
        <v>2200508</v>
      </c>
      <c r="B1082" s="93" t="s">
        <v>966</v>
      </c>
      <c r="C1082" s="71">
        <v>0</v>
      </c>
      <c r="D1082" s="72"/>
      <c r="E1082" s="73" t="str">
        <f t="shared" si="49"/>
        <v/>
      </c>
      <c r="F1082" s="74">
        <v>0</v>
      </c>
      <c r="G1082" s="75" t="str">
        <f t="shared" si="50"/>
        <v/>
      </c>
      <c r="H1082" s="76">
        <f t="shared" si="51"/>
        <v>0</v>
      </c>
    </row>
    <row r="1083" ht="24" hidden="1" customHeight="1" spans="1:9">
      <c r="A1083" s="92">
        <v>2200509</v>
      </c>
      <c r="B1083" s="93" t="s">
        <v>967</v>
      </c>
      <c r="C1083" s="68"/>
      <c r="D1083" s="68"/>
      <c r="E1083" s="69" t="str">
        <f t="shared" si="49"/>
        <v/>
      </c>
      <c r="F1083" s="70"/>
      <c r="G1083" s="27" t="str">
        <f t="shared" si="50"/>
        <v/>
      </c>
      <c r="H1083" s="32">
        <f t="shared" si="51"/>
        <v>0</v>
      </c>
      <c r="I1083" s="78" t="s">
        <v>134</v>
      </c>
    </row>
    <row r="1084" ht="24" hidden="1" customHeight="1" spans="1:9">
      <c r="A1084" s="92">
        <v>2200510</v>
      </c>
      <c r="B1084" s="93" t="s">
        <v>968</v>
      </c>
      <c r="C1084" s="68"/>
      <c r="D1084" s="68"/>
      <c r="E1084" s="69" t="str">
        <f t="shared" si="49"/>
        <v/>
      </c>
      <c r="F1084" s="70"/>
      <c r="G1084" s="31" t="str">
        <f t="shared" si="50"/>
        <v/>
      </c>
      <c r="H1084" s="32">
        <f t="shared" si="51"/>
        <v>0</v>
      </c>
      <c r="I1084" s="78" t="s">
        <v>134</v>
      </c>
    </row>
    <row r="1085" ht="24" hidden="1" customHeight="1" spans="1:8">
      <c r="A1085" s="92">
        <v>2200511</v>
      </c>
      <c r="B1085" s="93" t="s">
        <v>969</v>
      </c>
      <c r="C1085" s="71">
        <v>0</v>
      </c>
      <c r="D1085" s="72"/>
      <c r="E1085" s="84" t="str">
        <f t="shared" si="49"/>
        <v/>
      </c>
      <c r="F1085" s="85">
        <v>0</v>
      </c>
      <c r="G1085" s="75" t="str">
        <f t="shared" si="50"/>
        <v/>
      </c>
      <c r="H1085" s="76">
        <f t="shared" si="51"/>
        <v>0</v>
      </c>
    </row>
    <row r="1086" ht="24" hidden="1" customHeight="1" spans="1:8">
      <c r="A1086" s="92">
        <v>2200512</v>
      </c>
      <c r="B1086" s="93" t="s">
        <v>970</v>
      </c>
      <c r="C1086" s="71">
        <v>0</v>
      </c>
      <c r="D1086" s="72"/>
      <c r="E1086" s="84" t="str">
        <f t="shared" si="49"/>
        <v/>
      </c>
      <c r="F1086" s="85">
        <v>0</v>
      </c>
      <c r="G1086" s="75" t="str">
        <f t="shared" si="50"/>
        <v/>
      </c>
      <c r="H1086" s="76">
        <f t="shared" si="51"/>
        <v>0</v>
      </c>
    </row>
    <row r="1087" ht="24" hidden="1" customHeight="1" spans="1:8">
      <c r="A1087" s="92">
        <v>2200513</v>
      </c>
      <c r="B1087" s="93" t="s">
        <v>971</v>
      </c>
      <c r="C1087" s="71">
        <v>0</v>
      </c>
      <c r="D1087" s="72"/>
      <c r="E1087" s="84" t="str">
        <f t="shared" si="49"/>
        <v/>
      </c>
      <c r="F1087" s="85">
        <v>0</v>
      </c>
      <c r="G1087" s="75" t="str">
        <f t="shared" si="50"/>
        <v/>
      </c>
      <c r="H1087" s="76">
        <f t="shared" si="51"/>
        <v>0</v>
      </c>
    </row>
    <row r="1088" ht="24" hidden="1" customHeight="1" spans="1:8">
      <c r="A1088" s="92">
        <v>2200514</v>
      </c>
      <c r="B1088" s="93" t="s">
        <v>972</v>
      </c>
      <c r="C1088" s="71">
        <v>0</v>
      </c>
      <c r="D1088" s="72"/>
      <c r="E1088" s="84" t="str">
        <f t="shared" si="49"/>
        <v/>
      </c>
      <c r="F1088" s="85">
        <v>0</v>
      </c>
      <c r="G1088" s="75" t="str">
        <f t="shared" si="50"/>
        <v/>
      </c>
      <c r="H1088" s="76">
        <f t="shared" si="51"/>
        <v>0</v>
      </c>
    </row>
    <row r="1089" ht="24" hidden="1" customHeight="1" spans="1:8">
      <c r="A1089" s="92">
        <v>2200599</v>
      </c>
      <c r="B1089" s="93" t="s">
        <v>973</v>
      </c>
      <c r="C1089" s="71">
        <v>0</v>
      </c>
      <c r="D1089" s="72"/>
      <c r="E1089" s="84" t="str">
        <f t="shared" si="49"/>
        <v/>
      </c>
      <c r="F1089" s="85">
        <v>0</v>
      </c>
      <c r="G1089" s="75" t="str">
        <f t="shared" si="50"/>
        <v/>
      </c>
      <c r="H1089" s="76">
        <f t="shared" si="51"/>
        <v>0</v>
      </c>
    </row>
    <row r="1090" s="1" customFormat="1" ht="24" hidden="1" customHeight="1" spans="1:8">
      <c r="A1090" s="94">
        <v>22099</v>
      </c>
      <c r="B1090" s="94" t="s">
        <v>974</v>
      </c>
      <c r="C1090" s="87">
        <v>0</v>
      </c>
      <c r="D1090" s="88"/>
      <c r="E1090" s="84" t="str">
        <f t="shared" si="49"/>
        <v/>
      </c>
      <c r="F1090" s="85">
        <v>0</v>
      </c>
      <c r="G1090" s="89" t="str">
        <f t="shared" si="50"/>
        <v/>
      </c>
      <c r="H1090" s="90">
        <f t="shared" si="51"/>
        <v>0</v>
      </c>
    </row>
    <row r="1091" ht="24" hidden="1" customHeight="1" spans="1:8">
      <c r="A1091" s="92">
        <v>2209901</v>
      </c>
      <c r="B1091" s="93" t="s">
        <v>975</v>
      </c>
      <c r="C1091" s="71">
        <v>0</v>
      </c>
      <c r="D1091" s="72"/>
      <c r="E1091" s="84" t="str">
        <f t="shared" si="49"/>
        <v/>
      </c>
      <c r="F1091" s="85">
        <v>0</v>
      </c>
      <c r="G1091" s="75" t="str">
        <f t="shared" si="50"/>
        <v/>
      </c>
      <c r="H1091" s="76">
        <f t="shared" si="51"/>
        <v>0</v>
      </c>
    </row>
    <row r="1092" s="1" customFormat="1" ht="24" customHeight="1" spans="1:9">
      <c r="A1092" s="94">
        <v>221</v>
      </c>
      <c r="B1092" s="94" t="s">
        <v>976</v>
      </c>
      <c r="C1092" s="63">
        <f>C1093+C1102+C1106</f>
        <v>157</v>
      </c>
      <c r="D1092" s="63">
        <f>D1093+D1102+D1106</f>
        <v>130</v>
      </c>
      <c r="E1092" s="64">
        <f t="shared" si="49"/>
        <v>82.8025477707006</v>
      </c>
      <c r="F1092" s="63">
        <f>F1093+F1102+F1106</f>
        <v>138</v>
      </c>
      <c r="G1092" s="19">
        <f t="shared" si="50"/>
        <v>-5.79710144927536</v>
      </c>
      <c r="H1092" s="20">
        <f t="shared" si="51"/>
        <v>-8</v>
      </c>
      <c r="I1092" s="78" t="s">
        <v>134</v>
      </c>
    </row>
    <row r="1093" s="1" customFormat="1" ht="24" customHeight="1" spans="1:9">
      <c r="A1093" s="94">
        <v>22101</v>
      </c>
      <c r="B1093" s="94" t="s">
        <v>977</v>
      </c>
      <c r="C1093" s="63">
        <f>SUM(C1096:C1099)</f>
        <v>0</v>
      </c>
      <c r="D1093" s="63">
        <f>SUM(D1096:D1099)</f>
        <v>0</v>
      </c>
      <c r="E1093" s="64" t="str">
        <f t="shared" si="49"/>
        <v/>
      </c>
      <c r="F1093" s="63">
        <f>SUM(F1096:F1099)</f>
        <v>0</v>
      </c>
      <c r="G1093" s="19" t="str">
        <f t="shared" si="50"/>
        <v/>
      </c>
      <c r="H1093" s="20">
        <f t="shared" si="51"/>
        <v>0</v>
      </c>
      <c r="I1093" s="78" t="s">
        <v>134</v>
      </c>
    </row>
    <row r="1094" ht="24" hidden="1" customHeight="1" spans="1:8">
      <c r="A1094" s="92">
        <v>2210101</v>
      </c>
      <c r="B1094" s="93" t="s">
        <v>978</v>
      </c>
      <c r="C1094" s="71">
        <v>0</v>
      </c>
      <c r="D1094" s="72"/>
      <c r="E1094" s="84" t="str">
        <f t="shared" si="49"/>
        <v/>
      </c>
      <c r="F1094" s="85">
        <v>0</v>
      </c>
      <c r="G1094" s="75" t="str">
        <f t="shared" si="50"/>
        <v/>
      </c>
      <c r="H1094" s="76">
        <f t="shared" si="51"/>
        <v>0</v>
      </c>
    </row>
    <row r="1095" ht="24" hidden="1" customHeight="1" spans="1:8">
      <c r="A1095" s="92">
        <v>2210102</v>
      </c>
      <c r="B1095" s="93" t="s">
        <v>979</v>
      </c>
      <c r="C1095" s="71">
        <v>0</v>
      </c>
      <c r="D1095" s="72"/>
      <c r="E1095" s="84" t="str">
        <f t="shared" ref="E1095:E1158" si="52">IFERROR(D1095/C1095*100,"")</f>
        <v/>
      </c>
      <c r="F1095" s="85">
        <v>0</v>
      </c>
      <c r="G1095" s="75" t="str">
        <f t="shared" ref="G1095:G1156" si="53">IFERROR(H1095/F1095*100,"")</f>
        <v/>
      </c>
      <c r="H1095" s="76">
        <f t="shared" ref="H1095:H1158" si="54">D1095-F1095</f>
        <v>0</v>
      </c>
    </row>
    <row r="1096" ht="24" hidden="1" customHeight="1" spans="1:9">
      <c r="A1096" s="92">
        <v>2210103</v>
      </c>
      <c r="B1096" s="93" t="s">
        <v>980</v>
      </c>
      <c r="C1096" s="68"/>
      <c r="D1096" s="68"/>
      <c r="E1096" s="69" t="str">
        <f t="shared" si="52"/>
        <v/>
      </c>
      <c r="F1096" s="70"/>
      <c r="G1096" s="27" t="str">
        <f t="shared" si="53"/>
        <v/>
      </c>
      <c r="H1096" s="32">
        <f t="shared" si="54"/>
        <v>0</v>
      </c>
      <c r="I1096" s="78" t="s">
        <v>134</v>
      </c>
    </row>
    <row r="1097" ht="24" hidden="1" customHeight="1" spans="1:8">
      <c r="A1097" s="92">
        <v>2210104</v>
      </c>
      <c r="B1097" s="93" t="s">
        <v>981</v>
      </c>
      <c r="C1097" s="71">
        <v>0</v>
      </c>
      <c r="D1097" s="72"/>
      <c r="E1097" s="73" t="str">
        <f t="shared" si="52"/>
        <v/>
      </c>
      <c r="F1097" s="74">
        <v>0</v>
      </c>
      <c r="G1097" s="75" t="str">
        <f t="shared" si="53"/>
        <v/>
      </c>
      <c r="H1097" s="76">
        <f t="shared" si="54"/>
        <v>0</v>
      </c>
    </row>
    <row r="1098" ht="24" hidden="1" customHeight="1" spans="1:8">
      <c r="A1098" s="92">
        <v>2210105</v>
      </c>
      <c r="B1098" s="93" t="s">
        <v>982</v>
      </c>
      <c r="C1098" s="71">
        <v>0</v>
      </c>
      <c r="D1098" s="72"/>
      <c r="E1098" s="73" t="str">
        <f t="shared" si="52"/>
        <v/>
      </c>
      <c r="F1098" s="74">
        <v>0</v>
      </c>
      <c r="G1098" s="75" t="str">
        <f t="shared" si="53"/>
        <v/>
      </c>
      <c r="H1098" s="76">
        <f t="shared" si="54"/>
        <v>0</v>
      </c>
    </row>
    <row r="1099" ht="24" hidden="1" customHeight="1" spans="1:9">
      <c r="A1099" s="92">
        <v>2210106</v>
      </c>
      <c r="B1099" s="93" t="s">
        <v>983</v>
      </c>
      <c r="C1099" s="68"/>
      <c r="D1099" s="68"/>
      <c r="E1099" s="69" t="str">
        <f t="shared" si="52"/>
        <v/>
      </c>
      <c r="F1099" s="70"/>
      <c r="G1099" s="27" t="str">
        <f t="shared" si="53"/>
        <v/>
      </c>
      <c r="H1099" s="32">
        <f t="shared" si="54"/>
        <v>0</v>
      </c>
      <c r="I1099" s="78" t="s">
        <v>134</v>
      </c>
    </row>
    <row r="1100" ht="24" hidden="1" customHeight="1" spans="1:8">
      <c r="A1100" s="92">
        <v>2210107</v>
      </c>
      <c r="B1100" s="93" t="s">
        <v>984</v>
      </c>
      <c r="C1100" s="71">
        <v>0</v>
      </c>
      <c r="D1100" s="72"/>
      <c r="E1100" s="84" t="str">
        <f t="shared" si="52"/>
        <v/>
      </c>
      <c r="F1100" s="85">
        <v>0</v>
      </c>
      <c r="G1100" s="75" t="str">
        <f t="shared" si="53"/>
        <v/>
      </c>
      <c r="H1100" s="76">
        <f t="shared" si="54"/>
        <v>0</v>
      </c>
    </row>
    <row r="1101" ht="24" hidden="1" customHeight="1" spans="1:8">
      <c r="A1101" s="92">
        <v>2210199</v>
      </c>
      <c r="B1101" s="93" t="s">
        <v>985</v>
      </c>
      <c r="C1101" s="71">
        <v>0</v>
      </c>
      <c r="D1101" s="72"/>
      <c r="E1101" s="84" t="str">
        <f t="shared" si="52"/>
        <v/>
      </c>
      <c r="F1101" s="85">
        <v>0</v>
      </c>
      <c r="G1101" s="75" t="str">
        <f t="shared" si="53"/>
        <v/>
      </c>
      <c r="H1101" s="76">
        <f t="shared" si="54"/>
        <v>0</v>
      </c>
    </row>
    <row r="1102" s="1" customFormat="1" ht="24" customHeight="1" spans="1:9">
      <c r="A1102" s="94">
        <v>22102</v>
      </c>
      <c r="B1102" s="94" t="s">
        <v>986</v>
      </c>
      <c r="C1102" s="63">
        <f>SUM(C1103)</f>
        <v>157</v>
      </c>
      <c r="D1102" s="63">
        <f>SUM(D1103)</f>
        <v>130</v>
      </c>
      <c r="E1102" s="64">
        <f t="shared" si="52"/>
        <v>82.8025477707006</v>
      </c>
      <c r="F1102" s="63">
        <f>SUM(F1103)</f>
        <v>138</v>
      </c>
      <c r="G1102" s="19">
        <f t="shared" si="53"/>
        <v>-5.79710144927536</v>
      </c>
      <c r="H1102" s="20">
        <f t="shared" si="54"/>
        <v>-8</v>
      </c>
      <c r="I1102" s="78" t="s">
        <v>134</v>
      </c>
    </row>
    <row r="1103" ht="24" customHeight="1" spans="1:9">
      <c r="A1103" s="92">
        <v>2210201</v>
      </c>
      <c r="B1103" s="93" t="s">
        <v>987</v>
      </c>
      <c r="C1103" s="68">
        <v>157</v>
      </c>
      <c r="D1103" s="68">
        <v>130</v>
      </c>
      <c r="E1103" s="69">
        <f t="shared" si="52"/>
        <v>82.8025477707006</v>
      </c>
      <c r="F1103" s="70">
        <v>138</v>
      </c>
      <c r="G1103" s="27">
        <f t="shared" si="53"/>
        <v>-5.79710144927536</v>
      </c>
      <c r="H1103" s="32">
        <f t="shared" si="54"/>
        <v>-8</v>
      </c>
      <c r="I1103" s="78" t="s">
        <v>134</v>
      </c>
    </row>
    <row r="1104" ht="24" hidden="1" customHeight="1" spans="1:8">
      <c r="A1104" s="92">
        <v>2210202</v>
      </c>
      <c r="B1104" s="93" t="s">
        <v>988</v>
      </c>
      <c r="C1104" s="71">
        <v>0</v>
      </c>
      <c r="D1104" s="72"/>
      <c r="E1104" s="84" t="str">
        <f t="shared" si="52"/>
        <v/>
      </c>
      <c r="F1104" s="85"/>
      <c r="G1104" s="75" t="str">
        <f t="shared" si="53"/>
        <v/>
      </c>
      <c r="H1104" s="76">
        <f t="shared" si="54"/>
        <v>0</v>
      </c>
    </row>
    <row r="1105" ht="24" hidden="1" customHeight="1" spans="1:8">
      <c r="A1105" s="92">
        <v>2210203</v>
      </c>
      <c r="B1105" s="93" t="s">
        <v>989</v>
      </c>
      <c r="C1105" s="71">
        <v>0</v>
      </c>
      <c r="D1105" s="72"/>
      <c r="E1105" s="84" t="str">
        <f t="shared" si="52"/>
        <v/>
      </c>
      <c r="F1105" s="85"/>
      <c r="G1105" s="75" t="str">
        <f t="shared" si="53"/>
        <v/>
      </c>
      <c r="H1105" s="76">
        <f t="shared" si="54"/>
        <v>0</v>
      </c>
    </row>
    <row r="1106" s="1" customFormat="1" ht="24" customHeight="1" spans="1:9">
      <c r="A1106" s="94">
        <v>22103</v>
      </c>
      <c r="B1106" s="94" t="s">
        <v>990</v>
      </c>
      <c r="C1106" s="63">
        <f>SUM(C1108:C1109)</f>
        <v>0</v>
      </c>
      <c r="D1106" s="63">
        <f>SUM(D1108:D1109)</f>
        <v>0</v>
      </c>
      <c r="E1106" s="64" t="str">
        <f t="shared" si="52"/>
        <v/>
      </c>
      <c r="F1106" s="63">
        <f>SUM(F1108:F1109)</f>
        <v>0</v>
      </c>
      <c r="G1106" s="19" t="str">
        <f t="shared" si="53"/>
        <v/>
      </c>
      <c r="H1106" s="20">
        <f t="shared" si="54"/>
        <v>0</v>
      </c>
      <c r="I1106" s="78" t="s">
        <v>134</v>
      </c>
    </row>
    <row r="1107" ht="24" hidden="1" customHeight="1" spans="1:8">
      <c r="A1107" s="92">
        <v>2210301</v>
      </c>
      <c r="B1107" s="93" t="s">
        <v>991</v>
      </c>
      <c r="C1107" s="71">
        <v>0</v>
      </c>
      <c r="D1107" s="72"/>
      <c r="E1107" s="84" t="str">
        <f t="shared" si="52"/>
        <v/>
      </c>
      <c r="F1107" s="85">
        <v>0</v>
      </c>
      <c r="G1107" s="75" t="str">
        <f t="shared" si="53"/>
        <v/>
      </c>
      <c r="H1107" s="76">
        <f t="shared" si="54"/>
        <v>0</v>
      </c>
    </row>
    <row r="1108" ht="24" hidden="1" customHeight="1" spans="1:9">
      <c r="A1108" s="92">
        <v>2210302</v>
      </c>
      <c r="B1108" s="93" t="s">
        <v>992</v>
      </c>
      <c r="C1108" s="68"/>
      <c r="D1108" s="68"/>
      <c r="E1108" s="69" t="str">
        <f t="shared" si="52"/>
        <v/>
      </c>
      <c r="F1108" s="70"/>
      <c r="G1108" s="27" t="str">
        <f t="shared" si="53"/>
        <v/>
      </c>
      <c r="H1108" s="32">
        <f t="shared" si="54"/>
        <v>0</v>
      </c>
      <c r="I1108" s="78" t="s">
        <v>134</v>
      </c>
    </row>
    <row r="1109" ht="24" hidden="1" customHeight="1" spans="1:9">
      <c r="A1109" s="92">
        <v>2210399</v>
      </c>
      <c r="B1109" s="93" t="s">
        <v>993</v>
      </c>
      <c r="C1109" s="68"/>
      <c r="D1109" s="68"/>
      <c r="E1109" s="69" t="str">
        <f t="shared" si="52"/>
        <v/>
      </c>
      <c r="F1109" s="70"/>
      <c r="G1109" s="31">
        <v>0</v>
      </c>
      <c r="H1109" s="32">
        <f t="shared" si="54"/>
        <v>0</v>
      </c>
      <c r="I1109" s="78" t="s">
        <v>134</v>
      </c>
    </row>
    <row r="1110" s="1" customFormat="1" ht="24" customHeight="1" spans="1:9">
      <c r="A1110" s="94">
        <v>222</v>
      </c>
      <c r="B1110" s="94" t="s">
        <v>994</v>
      </c>
      <c r="C1110" s="63">
        <f>C1111+C1140+C1146</f>
        <v>0</v>
      </c>
      <c r="D1110" s="63">
        <f>D1111+D1140+D1146</f>
        <v>0</v>
      </c>
      <c r="E1110" s="64" t="str">
        <f t="shared" si="52"/>
        <v/>
      </c>
      <c r="F1110" s="63">
        <f>F1111+F1140+F1146</f>
        <v>0</v>
      </c>
      <c r="G1110" s="19" t="str">
        <f t="shared" si="53"/>
        <v/>
      </c>
      <c r="H1110" s="20">
        <f t="shared" si="54"/>
        <v>0</v>
      </c>
      <c r="I1110" s="78" t="s">
        <v>134</v>
      </c>
    </row>
    <row r="1111" s="1" customFormat="1" ht="24" customHeight="1" spans="1:9">
      <c r="A1111" s="94">
        <v>22201</v>
      </c>
      <c r="B1111" s="94" t="s">
        <v>995</v>
      </c>
      <c r="C1111" s="63">
        <f>SUM(C1112:C1125)</f>
        <v>0</v>
      </c>
      <c r="D1111" s="63">
        <f>SUM(D1112:D1125)</f>
        <v>0</v>
      </c>
      <c r="E1111" s="64" t="str">
        <f t="shared" si="52"/>
        <v/>
      </c>
      <c r="F1111" s="63">
        <f>SUM(F1112:F1125)</f>
        <v>0</v>
      </c>
      <c r="G1111" s="19" t="str">
        <f t="shared" si="53"/>
        <v/>
      </c>
      <c r="H1111" s="20">
        <f t="shared" si="54"/>
        <v>0</v>
      </c>
      <c r="I1111" s="78" t="s">
        <v>134</v>
      </c>
    </row>
    <row r="1112" ht="24" hidden="1" customHeight="1" spans="1:9">
      <c r="A1112" s="92">
        <v>2220101</v>
      </c>
      <c r="B1112" s="93" t="s">
        <v>137</v>
      </c>
      <c r="C1112" s="68"/>
      <c r="D1112" s="68"/>
      <c r="E1112" s="69" t="str">
        <f t="shared" si="52"/>
        <v/>
      </c>
      <c r="F1112" s="70"/>
      <c r="G1112" s="27" t="str">
        <f t="shared" si="53"/>
        <v/>
      </c>
      <c r="H1112" s="32">
        <f t="shared" si="54"/>
        <v>0</v>
      </c>
      <c r="I1112" s="78" t="s">
        <v>134</v>
      </c>
    </row>
    <row r="1113" ht="24" hidden="1" customHeight="1" spans="1:9">
      <c r="A1113" s="92">
        <v>2220102</v>
      </c>
      <c r="B1113" s="93" t="s">
        <v>138</v>
      </c>
      <c r="C1113" s="68"/>
      <c r="D1113" s="68"/>
      <c r="E1113" s="69" t="str">
        <f t="shared" si="52"/>
        <v/>
      </c>
      <c r="F1113" s="70"/>
      <c r="G1113" s="27" t="str">
        <f t="shared" si="53"/>
        <v/>
      </c>
      <c r="H1113" s="32">
        <f t="shared" si="54"/>
        <v>0</v>
      </c>
      <c r="I1113" s="78" t="s">
        <v>134</v>
      </c>
    </row>
    <row r="1114" ht="24" hidden="1" customHeight="1" spans="1:8">
      <c r="A1114" s="92">
        <v>2220103</v>
      </c>
      <c r="B1114" s="93" t="s">
        <v>139</v>
      </c>
      <c r="C1114" s="71">
        <v>0</v>
      </c>
      <c r="D1114" s="72"/>
      <c r="E1114" s="73" t="str">
        <f t="shared" si="52"/>
        <v/>
      </c>
      <c r="F1114" s="74">
        <v>0</v>
      </c>
      <c r="G1114" s="75" t="str">
        <f t="shared" si="53"/>
        <v/>
      </c>
      <c r="H1114" s="76">
        <f t="shared" si="54"/>
        <v>0</v>
      </c>
    </row>
    <row r="1115" ht="24" hidden="1" customHeight="1" spans="1:8">
      <c r="A1115" s="92">
        <v>2220104</v>
      </c>
      <c r="B1115" s="93" t="s">
        <v>996</v>
      </c>
      <c r="C1115" s="71">
        <v>0</v>
      </c>
      <c r="D1115" s="72"/>
      <c r="E1115" s="73" t="str">
        <f t="shared" si="52"/>
        <v/>
      </c>
      <c r="F1115" s="74">
        <v>0</v>
      </c>
      <c r="G1115" s="75" t="str">
        <f t="shared" si="53"/>
        <v/>
      </c>
      <c r="H1115" s="76">
        <f t="shared" si="54"/>
        <v>0</v>
      </c>
    </row>
    <row r="1116" ht="24" hidden="1" customHeight="1" spans="1:8">
      <c r="A1116" s="92">
        <v>2220105</v>
      </c>
      <c r="B1116" s="93" t="s">
        <v>997</v>
      </c>
      <c r="C1116" s="71">
        <v>0</v>
      </c>
      <c r="D1116" s="72"/>
      <c r="E1116" s="73" t="str">
        <f t="shared" si="52"/>
        <v/>
      </c>
      <c r="F1116" s="74">
        <v>0</v>
      </c>
      <c r="G1116" s="75" t="str">
        <f t="shared" si="53"/>
        <v/>
      </c>
      <c r="H1116" s="76">
        <f t="shared" si="54"/>
        <v>0</v>
      </c>
    </row>
    <row r="1117" ht="24" hidden="1" customHeight="1" spans="1:9">
      <c r="A1117" s="92">
        <v>2220106</v>
      </c>
      <c r="B1117" s="93" t="s">
        <v>998</v>
      </c>
      <c r="C1117" s="68"/>
      <c r="D1117" s="68"/>
      <c r="E1117" s="69" t="str">
        <f t="shared" si="52"/>
        <v/>
      </c>
      <c r="F1117" s="70"/>
      <c r="G1117" s="27" t="str">
        <f t="shared" si="53"/>
        <v/>
      </c>
      <c r="H1117" s="32">
        <f t="shared" si="54"/>
        <v>0</v>
      </c>
      <c r="I1117" s="78" t="s">
        <v>134</v>
      </c>
    </row>
    <row r="1118" ht="24" hidden="1" customHeight="1" spans="1:8">
      <c r="A1118" s="92">
        <v>2220107</v>
      </c>
      <c r="B1118" s="93" t="s">
        <v>999</v>
      </c>
      <c r="C1118" s="71">
        <v>0</v>
      </c>
      <c r="D1118" s="72"/>
      <c r="E1118" s="73" t="str">
        <f t="shared" si="52"/>
        <v/>
      </c>
      <c r="F1118" s="74">
        <v>0</v>
      </c>
      <c r="G1118" s="75" t="str">
        <f t="shared" si="53"/>
        <v/>
      </c>
      <c r="H1118" s="76">
        <f t="shared" si="54"/>
        <v>0</v>
      </c>
    </row>
    <row r="1119" ht="24" hidden="1" customHeight="1" spans="1:8">
      <c r="A1119" s="92">
        <v>2220112</v>
      </c>
      <c r="B1119" s="93" t="s">
        <v>1000</v>
      </c>
      <c r="C1119" s="71">
        <v>0</v>
      </c>
      <c r="D1119" s="72"/>
      <c r="E1119" s="73" t="str">
        <f t="shared" si="52"/>
        <v/>
      </c>
      <c r="F1119" s="74">
        <v>0</v>
      </c>
      <c r="G1119" s="75" t="str">
        <f t="shared" si="53"/>
        <v/>
      </c>
      <c r="H1119" s="76">
        <f t="shared" si="54"/>
        <v>0</v>
      </c>
    </row>
    <row r="1120" ht="24" hidden="1" customHeight="1" spans="1:8">
      <c r="A1120" s="92">
        <v>2220113</v>
      </c>
      <c r="B1120" s="93" t="s">
        <v>1001</v>
      </c>
      <c r="C1120" s="71">
        <v>0</v>
      </c>
      <c r="D1120" s="72"/>
      <c r="E1120" s="73" t="str">
        <f t="shared" si="52"/>
        <v/>
      </c>
      <c r="F1120" s="74">
        <v>0</v>
      </c>
      <c r="G1120" s="75" t="str">
        <f t="shared" si="53"/>
        <v/>
      </c>
      <c r="H1120" s="76">
        <f t="shared" si="54"/>
        <v>0</v>
      </c>
    </row>
    <row r="1121" ht="24" hidden="1" customHeight="1" spans="1:8">
      <c r="A1121" s="92">
        <v>2220114</v>
      </c>
      <c r="B1121" s="93" t="s">
        <v>1002</v>
      </c>
      <c r="C1121" s="71">
        <v>0</v>
      </c>
      <c r="D1121" s="72"/>
      <c r="E1121" s="73" t="str">
        <f t="shared" si="52"/>
        <v/>
      </c>
      <c r="F1121" s="74">
        <v>0</v>
      </c>
      <c r="G1121" s="75" t="str">
        <f t="shared" si="53"/>
        <v/>
      </c>
      <c r="H1121" s="76">
        <f t="shared" si="54"/>
        <v>0</v>
      </c>
    </row>
    <row r="1122" ht="24" hidden="1" customHeight="1" spans="1:8">
      <c r="A1122" s="92">
        <v>2220115</v>
      </c>
      <c r="B1122" s="93" t="s">
        <v>1003</v>
      </c>
      <c r="C1122" s="71">
        <v>0</v>
      </c>
      <c r="D1122" s="72"/>
      <c r="E1122" s="73" t="str">
        <f t="shared" si="52"/>
        <v/>
      </c>
      <c r="F1122" s="74">
        <v>0</v>
      </c>
      <c r="G1122" s="75" t="str">
        <f t="shared" si="53"/>
        <v/>
      </c>
      <c r="H1122" s="76">
        <f t="shared" si="54"/>
        <v>0</v>
      </c>
    </row>
    <row r="1123" ht="24" hidden="1" customHeight="1" spans="1:8">
      <c r="A1123" s="92">
        <v>2220118</v>
      </c>
      <c r="B1123" s="93" t="s">
        <v>1004</v>
      </c>
      <c r="C1123" s="71">
        <v>0</v>
      </c>
      <c r="D1123" s="72"/>
      <c r="E1123" s="73" t="str">
        <f t="shared" si="52"/>
        <v/>
      </c>
      <c r="F1123" s="74">
        <v>0</v>
      </c>
      <c r="G1123" s="75" t="str">
        <f t="shared" si="53"/>
        <v/>
      </c>
      <c r="H1123" s="76">
        <f t="shared" si="54"/>
        <v>0</v>
      </c>
    </row>
    <row r="1124" ht="24" hidden="1" customHeight="1" spans="1:9">
      <c r="A1124" s="92">
        <v>2220150</v>
      </c>
      <c r="B1124" s="93" t="s">
        <v>146</v>
      </c>
      <c r="C1124" s="68"/>
      <c r="D1124" s="68"/>
      <c r="E1124" s="69" t="str">
        <f t="shared" si="52"/>
        <v/>
      </c>
      <c r="F1124" s="70"/>
      <c r="G1124" s="27" t="str">
        <f t="shared" si="53"/>
        <v/>
      </c>
      <c r="H1124" s="32">
        <f t="shared" si="54"/>
        <v>0</v>
      </c>
      <c r="I1124" s="78" t="s">
        <v>134</v>
      </c>
    </row>
    <row r="1125" ht="24" hidden="1" customHeight="1" spans="1:9">
      <c r="A1125" s="92">
        <v>2220199</v>
      </c>
      <c r="B1125" s="93" t="s">
        <v>1005</v>
      </c>
      <c r="C1125" s="68"/>
      <c r="D1125" s="68"/>
      <c r="E1125" s="69" t="str">
        <f t="shared" si="52"/>
        <v/>
      </c>
      <c r="F1125" s="70"/>
      <c r="G1125" s="27" t="str">
        <f t="shared" si="53"/>
        <v/>
      </c>
      <c r="H1125" s="32">
        <f t="shared" si="54"/>
        <v>0</v>
      </c>
      <c r="I1125" s="78" t="s">
        <v>134</v>
      </c>
    </row>
    <row r="1126" s="1" customFormat="1" ht="24" hidden="1" customHeight="1" spans="1:8">
      <c r="A1126" s="94">
        <v>22202</v>
      </c>
      <c r="B1126" s="94" t="s">
        <v>1006</v>
      </c>
      <c r="C1126" s="87">
        <v>0</v>
      </c>
      <c r="D1126" s="88"/>
      <c r="E1126" s="84" t="str">
        <f t="shared" si="52"/>
        <v/>
      </c>
      <c r="F1126" s="85"/>
      <c r="G1126" s="89" t="str">
        <f t="shared" si="53"/>
        <v/>
      </c>
      <c r="H1126" s="90">
        <f t="shared" si="54"/>
        <v>0</v>
      </c>
    </row>
    <row r="1127" ht="24" hidden="1" customHeight="1" spans="1:8">
      <c r="A1127" s="92">
        <v>2220201</v>
      </c>
      <c r="B1127" s="93" t="s">
        <v>137</v>
      </c>
      <c r="C1127" s="71">
        <v>0</v>
      </c>
      <c r="D1127" s="72"/>
      <c r="E1127" s="84" t="str">
        <f t="shared" si="52"/>
        <v/>
      </c>
      <c r="F1127" s="85"/>
      <c r="G1127" s="75" t="str">
        <f t="shared" si="53"/>
        <v/>
      </c>
      <c r="H1127" s="76">
        <f t="shared" si="54"/>
        <v>0</v>
      </c>
    </row>
    <row r="1128" ht="24" hidden="1" customHeight="1" spans="1:8">
      <c r="A1128" s="92">
        <v>2220202</v>
      </c>
      <c r="B1128" s="93" t="s">
        <v>138</v>
      </c>
      <c r="C1128" s="71">
        <v>0</v>
      </c>
      <c r="D1128" s="72"/>
      <c r="E1128" s="84" t="str">
        <f t="shared" si="52"/>
        <v/>
      </c>
      <c r="F1128" s="85"/>
      <c r="G1128" s="75" t="str">
        <f t="shared" si="53"/>
        <v/>
      </c>
      <c r="H1128" s="76">
        <f t="shared" si="54"/>
        <v>0</v>
      </c>
    </row>
    <row r="1129" ht="24" hidden="1" customHeight="1" spans="1:8">
      <c r="A1129" s="92">
        <v>2220203</v>
      </c>
      <c r="B1129" s="93" t="s">
        <v>139</v>
      </c>
      <c r="C1129" s="71">
        <v>0</v>
      </c>
      <c r="D1129" s="72"/>
      <c r="E1129" s="84" t="str">
        <f t="shared" si="52"/>
        <v/>
      </c>
      <c r="F1129" s="85"/>
      <c r="G1129" s="75" t="str">
        <f t="shared" si="53"/>
        <v/>
      </c>
      <c r="H1129" s="76">
        <f t="shared" si="54"/>
        <v>0</v>
      </c>
    </row>
    <row r="1130" ht="24" hidden="1" customHeight="1" spans="1:8">
      <c r="A1130" s="92">
        <v>2220204</v>
      </c>
      <c r="B1130" s="93" t="s">
        <v>1007</v>
      </c>
      <c r="C1130" s="71">
        <v>0</v>
      </c>
      <c r="D1130" s="72"/>
      <c r="E1130" s="84" t="str">
        <f t="shared" si="52"/>
        <v/>
      </c>
      <c r="F1130" s="85"/>
      <c r="G1130" s="75" t="str">
        <f t="shared" si="53"/>
        <v/>
      </c>
      <c r="H1130" s="76">
        <f t="shared" si="54"/>
        <v>0</v>
      </c>
    </row>
    <row r="1131" ht="24" hidden="1" customHeight="1" spans="1:8">
      <c r="A1131" s="92">
        <v>2220205</v>
      </c>
      <c r="B1131" s="93" t="s">
        <v>1008</v>
      </c>
      <c r="C1131" s="71">
        <v>0</v>
      </c>
      <c r="D1131" s="72"/>
      <c r="E1131" s="84" t="str">
        <f t="shared" si="52"/>
        <v/>
      </c>
      <c r="F1131" s="85"/>
      <c r="G1131" s="75" t="str">
        <f t="shared" si="53"/>
        <v/>
      </c>
      <c r="H1131" s="76">
        <f t="shared" si="54"/>
        <v>0</v>
      </c>
    </row>
    <row r="1132" ht="24" hidden="1" customHeight="1" spans="1:8">
      <c r="A1132" s="92">
        <v>2220206</v>
      </c>
      <c r="B1132" s="93" t="s">
        <v>1009</v>
      </c>
      <c r="C1132" s="71">
        <v>0</v>
      </c>
      <c r="D1132" s="72"/>
      <c r="E1132" s="84" t="str">
        <f t="shared" si="52"/>
        <v/>
      </c>
      <c r="F1132" s="85"/>
      <c r="G1132" s="75" t="str">
        <f t="shared" si="53"/>
        <v/>
      </c>
      <c r="H1132" s="76">
        <f t="shared" si="54"/>
        <v>0</v>
      </c>
    </row>
    <row r="1133" ht="24" hidden="1" customHeight="1" spans="1:8">
      <c r="A1133" s="92">
        <v>2220207</v>
      </c>
      <c r="B1133" s="93" t="s">
        <v>1010</v>
      </c>
      <c r="C1133" s="71">
        <v>0</v>
      </c>
      <c r="D1133" s="72"/>
      <c r="E1133" s="84" t="str">
        <f t="shared" si="52"/>
        <v/>
      </c>
      <c r="F1133" s="85"/>
      <c r="G1133" s="75" t="str">
        <f t="shared" si="53"/>
        <v/>
      </c>
      <c r="H1133" s="76">
        <f t="shared" si="54"/>
        <v>0</v>
      </c>
    </row>
    <row r="1134" ht="24" hidden="1" customHeight="1" spans="1:8">
      <c r="A1134" s="92">
        <v>2220209</v>
      </c>
      <c r="B1134" s="93" t="s">
        <v>1011</v>
      </c>
      <c r="C1134" s="71">
        <v>0</v>
      </c>
      <c r="D1134" s="72"/>
      <c r="E1134" s="84" t="str">
        <f t="shared" si="52"/>
        <v/>
      </c>
      <c r="F1134" s="85"/>
      <c r="G1134" s="75" t="str">
        <f t="shared" si="53"/>
        <v/>
      </c>
      <c r="H1134" s="76">
        <f t="shared" si="54"/>
        <v>0</v>
      </c>
    </row>
    <row r="1135" ht="24" hidden="1" customHeight="1" spans="1:8">
      <c r="A1135" s="92">
        <v>2220210</v>
      </c>
      <c r="B1135" s="93" t="s">
        <v>1012</v>
      </c>
      <c r="C1135" s="71">
        <v>0</v>
      </c>
      <c r="D1135" s="72"/>
      <c r="E1135" s="84" t="str">
        <f t="shared" si="52"/>
        <v/>
      </c>
      <c r="F1135" s="85"/>
      <c r="G1135" s="75" t="str">
        <f t="shared" si="53"/>
        <v/>
      </c>
      <c r="H1135" s="76">
        <f t="shared" si="54"/>
        <v>0</v>
      </c>
    </row>
    <row r="1136" ht="24" hidden="1" customHeight="1" spans="1:8">
      <c r="A1136" s="92">
        <v>2220211</v>
      </c>
      <c r="B1136" s="93" t="s">
        <v>1013</v>
      </c>
      <c r="C1136" s="71">
        <v>0</v>
      </c>
      <c r="D1136" s="72"/>
      <c r="E1136" s="84" t="str">
        <f t="shared" si="52"/>
        <v/>
      </c>
      <c r="F1136" s="85"/>
      <c r="G1136" s="75" t="str">
        <f t="shared" si="53"/>
        <v/>
      </c>
      <c r="H1136" s="76">
        <f t="shared" si="54"/>
        <v>0</v>
      </c>
    </row>
    <row r="1137" ht="24" hidden="1" customHeight="1" spans="1:8">
      <c r="A1137" s="92">
        <v>2220212</v>
      </c>
      <c r="B1137" s="93" t="s">
        <v>1014</v>
      </c>
      <c r="C1137" s="71">
        <v>0</v>
      </c>
      <c r="D1137" s="72"/>
      <c r="E1137" s="84" t="str">
        <f t="shared" si="52"/>
        <v/>
      </c>
      <c r="F1137" s="85"/>
      <c r="G1137" s="75" t="str">
        <f t="shared" si="53"/>
        <v/>
      </c>
      <c r="H1137" s="76">
        <f t="shared" si="54"/>
        <v>0</v>
      </c>
    </row>
    <row r="1138" ht="24" hidden="1" customHeight="1" spans="1:8">
      <c r="A1138" s="92">
        <v>2220250</v>
      </c>
      <c r="B1138" s="93" t="s">
        <v>146</v>
      </c>
      <c r="C1138" s="71">
        <v>0</v>
      </c>
      <c r="D1138" s="72"/>
      <c r="E1138" s="84" t="str">
        <f t="shared" si="52"/>
        <v/>
      </c>
      <c r="F1138" s="85"/>
      <c r="G1138" s="75" t="str">
        <f t="shared" si="53"/>
        <v/>
      </c>
      <c r="H1138" s="76">
        <f t="shared" si="54"/>
        <v>0</v>
      </c>
    </row>
    <row r="1139" ht="24" hidden="1" customHeight="1" spans="1:8">
      <c r="A1139" s="92">
        <v>2220299</v>
      </c>
      <c r="B1139" s="93" t="s">
        <v>1015</v>
      </c>
      <c r="C1139" s="71">
        <v>0</v>
      </c>
      <c r="D1139" s="72"/>
      <c r="E1139" s="84" t="str">
        <f t="shared" si="52"/>
        <v/>
      </c>
      <c r="F1139" s="85"/>
      <c r="G1139" s="75" t="str">
        <f t="shared" si="53"/>
        <v/>
      </c>
      <c r="H1139" s="76">
        <f t="shared" si="54"/>
        <v>0</v>
      </c>
    </row>
    <row r="1140" s="1" customFormat="1" ht="24" customHeight="1" spans="1:9">
      <c r="A1140" s="94">
        <v>22204</v>
      </c>
      <c r="B1140" s="94" t="s">
        <v>1016</v>
      </c>
      <c r="C1140" s="63">
        <f>SUM(C1141:C1145)</f>
        <v>0</v>
      </c>
      <c r="D1140" s="63">
        <f>SUM(D1141:D1145)</f>
        <v>0</v>
      </c>
      <c r="E1140" s="64" t="str">
        <f t="shared" si="52"/>
        <v/>
      </c>
      <c r="F1140" s="63">
        <f>SUM(F1141:F1145)</f>
        <v>0</v>
      </c>
      <c r="G1140" s="19" t="str">
        <f t="shared" si="53"/>
        <v/>
      </c>
      <c r="H1140" s="20">
        <f t="shared" si="54"/>
        <v>0</v>
      </c>
      <c r="I1140" s="78" t="s">
        <v>134</v>
      </c>
    </row>
    <row r="1141" ht="24" hidden="1" customHeight="1" spans="1:9">
      <c r="A1141" s="92">
        <v>2220401</v>
      </c>
      <c r="B1141" s="93" t="s">
        <v>1017</v>
      </c>
      <c r="C1141" s="68"/>
      <c r="D1141" s="68"/>
      <c r="E1141" s="31">
        <v>0</v>
      </c>
      <c r="F1141" s="70"/>
      <c r="G1141" s="27" t="str">
        <f t="shared" si="53"/>
        <v/>
      </c>
      <c r="H1141" s="32">
        <f t="shared" si="54"/>
        <v>0</v>
      </c>
      <c r="I1141" s="78" t="s">
        <v>134</v>
      </c>
    </row>
    <row r="1142" ht="24" hidden="1" customHeight="1" spans="1:9">
      <c r="A1142" s="92">
        <v>2220402</v>
      </c>
      <c r="B1142" s="93" t="s">
        <v>1018</v>
      </c>
      <c r="C1142" s="68"/>
      <c r="D1142" s="68"/>
      <c r="E1142" s="69" t="str">
        <f t="shared" si="52"/>
        <v/>
      </c>
      <c r="F1142" s="70"/>
      <c r="G1142" s="27" t="str">
        <f t="shared" si="53"/>
        <v/>
      </c>
      <c r="H1142" s="32">
        <f t="shared" si="54"/>
        <v>0</v>
      </c>
      <c r="I1142" s="78" t="s">
        <v>134</v>
      </c>
    </row>
    <row r="1143" ht="24" hidden="1" customHeight="1" spans="1:9">
      <c r="A1143" s="92">
        <v>2220403</v>
      </c>
      <c r="B1143" s="93" t="s">
        <v>1019</v>
      </c>
      <c r="C1143" s="68"/>
      <c r="D1143" s="68"/>
      <c r="E1143" s="69" t="str">
        <f t="shared" si="52"/>
        <v/>
      </c>
      <c r="F1143" s="70"/>
      <c r="G1143" s="27" t="str">
        <f t="shared" si="53"/>
        <v/>
      </c>
      <c r="H1143" s="32">
        <f t="shared" si="54"/>
        <v>0</v>
      </c>
      <c r="I1143" s="78" t="s">
        <v>134</v>
      </c>
    </row>
    <row r="1144" ht="24" hidden="1" customHeight="1" spans="1:8">
      <c r="A1144" s="92">
        <v>2220404</v>
      </c>
      <c r="B1144" s="93" t="s">
        <v>1020</v>
      </c>
      <c r="C1144" s="71">
        <v>0</v>
      </c>
      <c r="D1144" s="72"/>
      <c r="E1144" s="73" t="str">
        <f t="shared" si="52"/>
        <v/>
      </c>
      <c r="F1144" s="74">
        <v>0</v>
      </c>
      <c r="G1144" s="75" t="str">
        <f t="shared" si="53"/>
        <v/>
      </c>
      <c r="H1144" s="76">
        <f t="shared" si="54"/>
        <v>0</v>
      </c>
    </row>
    <row r="1145" ht="24" hidden="1" customHeight="1" spans="1:9">
      <c r="A1145" s="92">
        <v>2220499</v>
      </c>
      <c r="B1145" s="93" t="s">
        <v>1021</v>
      </c>
      <c r="C1145" s="68"/>
      <c r="D1145" s="68"/>
      <c r="E1145" s="69" t="str">
        <f t="shared" si="52"/>
        <v/>
      </c>
      <c r="F1145" s="70"/>
      <c r="G1145" s="27" t="str">
        <f t="shared" si="53"/>
        <v/>
      </c>
      <c r="H1145" s="32">
        <f t="shared" si="54"/>
        <v>0</v>
      </c>
      <c r="I1145" s="78" t="s">
        <v>134</v>
      </c>
    </row>
    <row r="1146" s="1" customFormat="1" ht="24" customHeight="1" spans="1:9">
      <c r="A1146" s="94">
        <v>22205</v>
      </c>
      <c r="B1146" s="94" t="s">
        <v>1022</v>
      </c>
      <c r="C1146" s="63">
        <f>C1147</f>
        <v>0</v>
      </c>
      <c r="D1146" s="63">
        <f>D1147</f>
        <v>0</v>
      </c>
      <c r="E1146" s="31">
        <v>0</v>
      </c>
      <c r="F1146" s="63">
        <f>F1147</f>
        <v>0</v>
      </c>
      <c r="G1146" s="19" t="str">
        <f t="shared" si="53"/>
        <v/>
      </c>
      <c r="H1146" s="20">
        <f t="shared" si="54"/>
        <v>0</v>
      </c>
      <c r="I1146" s="78" t="s">
        <v>134</v>
      </c>
    </row>
    <row r="1147" ht="24" hidden="1" customHeight="1" spans="1:9">
      <c r="A1147" s="92">
        <v>2220509</v>
      </c>
      <c r="B1147" s="93" t="s">
        <v>1023</v>
      </c>
      <c r="C1147" s="68"/>
      <c r="D1147" s="68"/>
      <c r="E1147" s="31">
        <v>0</v>
      </c>
      <c r="F1147" s="70"/>
      <c r="G1147" s="27" t="str">
        <f t="shared" si="53"/>
        <v/>
      </c>
      <c r="H1147" s="32">
        <f t="shared" si="54"/>
        <v>0</v>
      </c>
      <c r="I1147" s="78" t="s">
        <v>134</v>
      </c>
    </row>
    <row r="1148" s="1" customFormat="1" ht="24" customHeight="1" spans="1:9">
      <c r="A1148" s="94">
        <v>227</v>
      </c>
      <c r="B1148" s="94" t="s">
        <v>1024</v>
      </c>
      <c r="C1148" s="63">
        <v>0</v>
      </c>
      <c r="D1148" s="63">
        <v>0</v>
      </c>
      <c r="E1148" s="31" t="str">
        <f t="shared" si="52"/>
        <v/>
      </c>
      <c r="F1148" s="86">
        <v>0</v>
      </c>
      <c r="G1148" s="31">
        <v>0</v>
      </c>
      <c r="H1148" s="20">
        <f t="shared" si="54"/>
        <v>0</v>
      </c>
      <c r="I1148" s="78" t="s">
        <v>134</v>
      </c>
    </row>
    <row r="1149" s="1" customFormat="1" ht="24" customHeight="1" spans="1:9">
      <c r="A1149" s="94">
        <v>229</v>
      </c>
      <c r="B1149" s="94" t="s">
        <v>1025</v>
      </c>
      <c r="C1149" s="63">
        <f>C1151+C1150</f>
        <v>0</v>
      </c>
      <c r="D1149" s="63">
        <f>D1151+D1150</f>
        <v>0</v>
      </c>
      <c r="E1149" s="64" t="str">
        <f t="shared" si="52"/>
        <v/>
      </c>
      <c r="F1149" s="63">
        <f>F1151+F1150</f>
        <v>0</v>
      </c>
      <c r="G1149" s="19" t="str">
        <f t="shared" si="53"/>
        <v/>
      </c>
      <c r="H1149" s="20">
        <f t="shared" si="54"/>
        <v>0</v>
      </c>
      <c r="I1149" s="78" t="s">
        <v>134</v>
      </c>
    </row>
    <row r="1150" s="1" customFormat="1" ht="24" customHeight="1" spans="1:9">
      <c r="A1150" s="94">
        <v>22902</v>
      </c>
      <c r="B1150" s="94" t="s">
        <v>1026</v>
      </c>
      <c r="C1150" s="63">
        <v>0</v>
      </c>
      <c r="D1150" s="63">
        <v>0</v>
      </c>
      <c r="E1150" s="31" t="str">
        <f t="shared" si="52"/>
        <v/>
      </c>
      <c r="F1150" s="63">
        <v>0</v>
      </c>
      <c r="G1150" s="31">
        <v>0</v>
      </c>
      <c r="H1150" s="20">
        <f t="shared" si="54"/>
        <v>0</v>
      </c>
      <c r="I1150" s="78" t="s">
        <v>134</v>
      </c>
    </row>
    <row r="1151" s="1" customFormat="1" ht="24" customHeight="1" spans="1:9">
      <c r="A1151" s="94">
        <v>22999</v>
      </c>
      <c r="B1151" s="94" t="s">
        <v>1027</v>
      </c>
      <c r="C1151" s="63">
        <f>C1152</f>
        <v>0</v>
      </c>
      <c r="D1151" s="63">
        <f>D1152</f>
        <v>0</v>
      </c>
      <c r="E1151" s="64" t="str">
        <f t="shared" si="52"/>
        <v/>
      </c>
      <c r="F1151" s="63">
        <f>F1152</f>
        <v>0</v>
      </c>
      <c r="G1151" s="19" t="str">
        <f t="shared" si="53"/>
        <v/>
      </c>
      <c r="H1151" s="20">
        <f t="shared" si="54"/>
        <v>0</v>
      </c>
      <c r="I1151" s="78" t="s">
        <v>134</v>
      </c>
    </row>
    <row r="1152" ht="24" hidden="1" customHeight="1" spans="1:9">
      <c r="A1152" s="92">
        <v>2299901</v>
      </c>
      <c r="B1152" s="93" t="s">
        <v>1025</v>
      </c>
      <c r="C1152" s="68"/>
      <c r="D1152" s="68"/>
      <c r="E1152" s="69" t="str">
        <f t="shared" si="52"/>
        <v/>
      </c>
      <c r="F1152" s="70"/>
      <c r="G1152" s="27" t="str">
        <f t="shared" si="53"/>
        <v/>
      </c>
      <c r="H1152" s="32">
        <f t="shared" si="54"/>
        <v>0</v>
      </c>
      <c r="I1152" s="78" t="s">
        <v>134</v>
      </c>
    </row>
    <row r="1153" s="1" customFormat="1" ht="24" customHeight="1" spans="1:9">
      <c r="A1153" s="94">
        <v>232</v>
      </c>
      <c r="B1153" s="94" t="s">
        <v>1028</v>
      </c>
      <c r="C1153" s="63">
        <f>C1154</f>
        <v>0</v>
      </c>
      <c r="D1153" s="63">
        <f>D1154</f>
        <v>0</v>
      </c>
      <c r="E1153" s="64" t="str">
        <f t="shared" si="52"/>
        <v/>
      </c>
      <c r="F1153" s="63">
        <f>F1154</f>
        <v>0</v>
      </c>
      <c r="G1153" s="19" t="str">
        <f t="shared" si="53"/>
        <v/>
      </c>
      <c r="H1153" s="20">
        <f t="shared" si="54"/>
        <v>0</v>
      </c>
      <c r="I1153" s="78" t="s">
        <v>134</v>
      </c>
    </row>
    <row r="1154" s="1" customFormat="1" ht="24" customHeight="1" spans="1:9">
      <c r="A1154" s="94">
        <v>23203</v>
      </c>
      <c r="B1154" s="94" t="s">
        <v>1029</v>
      </c>
      <c r="C1154" s="63">
        <f>C1155</f>
        <v>0</v>
      </c>
      <c r="D1154" s="63">
        <f>D1155</f>
        <v>0</v>
      </c>
      <c r="E1154" s="64" t="str">
        <f t="shared" si="52"/>
        <v/>
      </c>
      <c r="F1154" s="63">
        <f>F1155</f>
        <v>0</v>
      </c>
      <c r="G1154" s="19" t="str">
        <f t="shared" si="53"/>
        <v/>
      </c>
      <c r="H1154" s="20">
        <f t="shared" si="54"/>
        <v>0</v>
      </c>
      <c r="I1154" s="78" t="s">
        <v>134</v>
      </c>
    </row>
    <row r="1155" ht="24" hidden="1" customHeight="1" spans="1:9">
      <c r="A1155" s="92">
        <v>2320301</v>
      </c>
      <c r="B1155" s="93" t="s">
        <v>1030</v>
      </c>
      <c r="C1155" s="68"/>
      <c r="D1155" s="68"/>
      <c r="E1155" s="69" t="str">
        <f t="shared" si="52"/>
        <v/>
      </c>
      <c r="F1155" s="70"/>
      <c r="G1155" s="27" t="str">
        <f t="shared" si="53"/>
        <v/>
      </c>
      <c r="H1155" s="32">
        <f t="shared" si="54"/>
        <v>0</v>
      </c>
      <c r="I1155" s="78" t="s">
        <v>134</v>
      </c>
    </row>
    <row r="1156" ht="24" hidden="1" customHeight="1" spans="1:8">
      <c r="A1156" s="92">
        <v>2320304</v>
      </c>
      <c r="B1156" s="93" t="s">
        <v>1031</v>
      </c>
      <c r="C1156" s="71">
        <v>0</v>
      </c>
      <c r="D1156" s="72"/>
      <c r="E1156" s="84" t="str">
        <f t="shared" si="52"/>
        <v/>
      </c>
      <c r="F1156" s="85"/>
      <c r="G1156" s="75" t="str">
        <f t="shared" si="53"/>
        <v/>
      </c>
      <c r="H1156" s="76">
        <f t="shared" si="54"/>
        <v>0</v>
      </c>
    </row>
    <row r="1157" s="1" customFormat="1" ht="24" customHeight="1" spans="1:9">
      <c r="A1157" s="94">
        <v>233</v>
      </c>
      <c r="B1157" s="94" t="s">
        <v>1032</v>
      </c>
      <c r="C1157" s="63">
        <f>C1158</f>
        <v>0</v>
      </c>
      <c r="D1157" s="63">
        <f>D1158</f>
        <v>0</v>
      </c>
      <c r="E1157" s="64" t="str">
        <f t="shared" si="52"/>
        <v/>
      </c>
      <c r="F1157" s="86">
        <v>0</v>
      </c>
      <c r="G1157" s="31">
        <v>0</v>
      </c>
      <c r="H1157" s="20">
        <f t="shared" si="54"/>
        <v>0</v>
      </c>
      <c r="I1157" s="78" t="s">
        <v>134</v>
      </c>
    </row>
    <row r="1158" s="1" customFormat="1" ht="24" customHeight="1" spans="1:9">
      <c r="A1158" s="94">
        <v>23303</v>
      </c>
      <c r="B1158" s="94" t="s">
        <v>1033</v>
      </c>
      <c r="C1158" s="63">
        <v>0</v>
      </c>
      <c r="D1158" s="63">
        <v>0</v>
      </c>
      <c r="E1158" s="64" t="str">
        <f t="shared" si="52"/>
        <v/>
      </c>
      <c r="F1158" s="86">
        <v>0</v>
      </c>
      <c r="G1158" s="31">
        <v>0</v>
      </c>
      <c r="H1158" s="20">
        <f t="shared" si="54"/>
        <v>0</v>
      </c>
      <c r="I1158" s="78" t="s">
        <v>134</v>
      </c>
    </row>
    <row r="1159" s="1" customFormat="1" ht="19.9" customHeight="1" spans="1:9">
      <c r="A1159" s="97" t="s">
        <v>58</v>
      </c>
      <c r="B1159" s="94"/>
      <c r="C1159" s="63">
        <f>C1160+C1161</f>
        <v>1178</v>
      </c>
      <c r="D1159" s="63">
        <f>D1160+D1161</f>
        <v>1178</v>
      </c>
      <c r="E1159" s="64">
        <f t="shared" ref="E1159:E1171" si="55">IFERROR(D1159/C1159*100,"")</f>
        <v>100</v>
      </c>
      <c r="F1159" s="63">
        <f>F1160+F1161</f>
        <v>989</v>
      </c>
      <c r="G1159" s="19">
        <f t="shared" ref="G1159:G1171" si="56">IFERROR(H1159/F1159*100,"")</f>
        <v>19.1102123356926</v>
      </c>
      <c r="H1159" s="20">
        <f t="shared" ref="H1159:H1171" si="57">D1159-F1159</f>
        <v>189</v>
      </c>
      <c r="I1159" s="78" t="s">
        <v>134</v>
      </c>
    </row>
    <row r="1160" s="1" customFormat="1" ht="19.9" customHeight="1" spans="1:9">
      <c r="A1160" s="94">
        <v>2300601</v>
      </c>
      <c r="B1160" s="95" t="s">
        <v>1034</v>
      </c>
      <c r="C1160" s="63">
        <v>0</v>
      </c>
      <c r="D1160" s="63">
        <v>0</v>
      </c>
      <c r="E1160" s="64" t="str">
        <f t="shared" si="55"/>
        <v/>
      </c>
      <c r="F1160" s="86">
        <v>0</v>
      </c>
      <c r="G1160" s="19" t="str">
        <f t="shared" si="56"/>
        <v/>
      </c>
      <c r="H1160" s="20">
        <f t="shared" si="57"/>
        <v>0</v>
      </c>
      <c r="I1160" s="78" t="s">
        <v>134</v>
      </c>
    </row>
    <row r="1161" s="1" customFormat="1" ht="19.9" customHeight="1" spans="1:9">
      <c r="A1161" s="94">
        <v>2300602</v>
      </c>
      <c r="B1161" s="95" t="s">
        <v>1035</v>
      </c>
      <c r="C1161" s="63">
        <f>SUM(C1162:C1164)</f>
        <v>1178</v>
      </c>
      <c r="D1161" s="63">
        <f>SUM(D1162:D1164)</f>
        <v>1178</v>
      </c>
      <c r="E1161" s="64">
        <f t="shared" si="55"/>
        <v>100</v>
      </c>
      <c r="F1161" s="63">
        <f>F1162+F1163+F1164</f>
        <v>989</v>
      </c>
      <c r="G1161" s="19">
        <f t="shared" si="56"/>
        <v>19.1102123356926</v>
      </c>
      <c r="H1161" s="20">
        <f t="shared" si="57"/>
        <v>189</v>
      </c>
      <c r="I1161" s="78" t="s">
        <v>134</v>
      </c>
    </row>
    <row r="1162" ht="19.9" customHeight="1" spans="1:9">
      <c r="A1162" s="92"/>
      <c r="B1162" s="93" t="s">
        <v>1036</v>
      </c>
      <c r="C1162" s="98">
        <v>486</v>
      </c>
      <c r="D1162" s="98">
        <v>486</v>
      </c>
      <c r="E1162" s="69">
        <f t="shared" si="55"/>
        <v>100</v>
      </c>
      <c r="F1162" s="70">
        <v>486</v>
      </c>
      <c r="G1162" s="31">
        <f t="shared" si="56"/>
        <v>0</v>
      </c>
      <c r="H1162" s="32">
        <f t="shared" si="57"/>
        <v>0</v>
      </c>
      <c r="I1162" s="78" t="s">
        <v>134</v>
      </c>
    </row>
    <row r="1163" ht="19.9" customHeight="1" spans="1:9">
      <c r="A1163" s="92"/>
      <c r="B1163" s="93" t="s">
        <v>1037</v>
      </c>
      <c r="C1163" s="98">
        <v>232</v>
      </c>
      <c r="D1163" s="98">
        <v>232</v>
      </c>
      <c r="E1163" s="69">
        <f t="shared" si="55"/>
        <v>100</v>
      </c>
      <c r="F1163" s="70">
        <v>202</v>
      </c>
      <c r="G1163" s="27">
        <f t="shared" si="56"/>
        <v>14.8514851485149</v>
      </c>
      <c r="H1163" s="32">
        <f t="shared" si="57"/>
        <v>30</v>
      </c>
      <c r="I1163" s="78" t="s">
        <v>134</v>
      </c>
    </row>
    <row r="1164" ht="19.9" customHeight="1" spans="1:9">
      <c r="A1164" s="92"/>
      <c r="B1164" s="93" t="s">
        <v>1038</v>
      </c>
      <c r="C1164" s="98">
        <v>460</v>
      </c>
      <c r="D1164" s="98">
        <v>460</v>
      </c>
      <c r="E1164" s="69">
        <f t="shared" si="55"/>
        <v>100</v>
      </c>
      <c r="F1164" s="70">
        <v>301</v>
      </c>
      <c r="G1164" s="27">
        <f t="shared" si="56"/>
        <v>52.8239202657807</v>
      </c>
      <c r="H1164" s="32">
        <f t="shared" si="57"/>
        <v>159</v>
      </c>
      <c r="I1164" s="78" t="s">
        <v>134</v>
      </c>
    </row>
    <row r="1165" s="1" customFormat="1" ht="19.9" customHeight="1" spans="1:9">
      <c r="A1165" s="97" t="s">
        <v>60</v>
      </c>
      <c r="B1165" s="94"/>
      <c r="C1165" s="63">
        <f>C1166</f>
        <v>0</v>
      </c>
      <c r="D1165" s="63">
        <f>D1166</f>
        <v>0</v>
      </c>
      <c r="E1165" s="64" t="str">
        <f t="shared" si="55"/>
        <v/>
      </c>
      <c r="F1165" s="63">
        <f>F1166</f>
        <v>0</v>
      </c>
      <c r="G1165" s="19" t="str">
        <f t="shared" si="56"/>
        <v/>
      </c>
      <c r="H1165" s="20">
        <f t="shared" si="57"/>
        <v>0</v>
      </c>
      <c r="I1165" s="78" t="s">
        <v>134</v>
      </c>
    </row>
    <row r="1166" s="1" customFormat="1" ht="19.9" customHeight="1" spans="1:9">
      <c r="A1166" s="94">
        <v>23103</v>
      </c>
      <c r="B1166" s="94" t="s">
        <v>1039</v>
      </c>
      <c r="C1166" s="63">
        <f>C1167</f>
        <v>0</v>
      </c>
      <c r="D1166" s="63">
        <f>D1167</f>
        <v>0</v>
      </c>
      <c r="E1166" s="64" t="str">
        <f t="shared" si="55"/>
        <v/>
      </c>
      <c r="F1166" s="86">
        <f>F1167</f>
        <v>0</v>
      </c>
      <c r="G1166" s="19" t="str">
        <f t="shared" si="56"/>
        <v/>
      </c>
      <c r="H1166" s="20">
        <f t="shared" si="57"/>
        <v>0</v>
      </c>
      <c r="I1166" s="78" t="s">
        <v>134</v>
      </c>
    </row>
    <row r="1167" ht="19.9" customHeight="1" spans="1:9">
      <c r="A1167" s="92">
        <v>2310301</v>
      </c>
      <c r="B1167" s="93" t="s">
        <v>1040</v>
      </c>
      <c r="C1167" s="98">
        <v>0</v>
      </c>
      <c r="D1167" s="68">
        <v>0</v>
      </c>
      <c r="E1167" s="69" t="str">
        <f t="shared" si="55"/>
        <v/>
      </c>
      <c r="F1167" s="70">
        <v>0</v>
      </c>
      <c r="G1167" s="27" t="str">
        <f t="shared" si="56"/>
        <v/>
      </c>
      <c r="H1167" s="32">
        <f t="shared" si="57"/>
        <v>0</v>
      </c>
      <c r="I1167" s="78" t="s">
        <v>134</v>
      </c>
    </row>
    <row r="1168" s="1" customFormat="1" ht="19.9" customHeight="1" spans="1:9">
      <c r="A1168" s="99" t="s">
        <v>62</v>
      </c>
      <c r="B1168" s="100"/>
      <c r="C1168" s="101">
        <v>0</v>
      </c>
      <c r="D1168" s="63">
        <f>D1169</f>
        <v>0</v>
      </c>
      <c r="E1168" s="64" t="str">
        <f t="shared" si="55"/>
        <v/>
      </c>
      <c r="F1168" s="63">
        <f>F1169</f>
        <v>0</v>
      </c>
      <c r="G1168" s="19" t="str">
        <f t="shared" si="56"/>
        <v/>
      </c>
      <c r="H1168" s="20">
        <f t="shared" si="57"/>
        <v>0</v>
      </c>
      <c r="I1168" s="78" t="s">
        <v>134</v>
      </c>
    </row>
    <row r="1169" s="1" customFormat="1" ht="19.9" customHeight="1" spans="1:9">
      <c r="A1169" s="94">
        <v>23009</v>
      </c>
      <c r="B1169" s="102" t="s">
        <v>1041</v>
      </c>
      <c r="C1169" s="101">
        <v>0</v>
      </c>
      <c r="D1169" s="63">
        <f>D1171-D5-D1159-D1165-D1170</f>
        <v>0</v>
      </c>
      <c r="E1169" s="64" t="str">
        <f t="shared" si="55"/>
        <v/>
      </c>
      <c r="F1169" s="63">
        <f>F1171-F5-F1159-F1165-F1170</f>
        <v>0</v>
      </c>
      <c r="G1169" s="19" t="str">
        <f t="shared" si="56"/>
        <v/>
      </c>
      <c r="H1169" s="20">
        <f t="shared" si="57"/>
        <v>0</v>
      </c>
      <c r="I1169" s="78" t="s">
        <v>134</v>
      </c>
    </row>
    <row r="1170" s="1" customFormat="1" ht="19.9" customHeight="1" spans="1:9">
      <c r="A1170" s="97" t="s">
        <v>64</v>
      </c>
      <c r="B1170" s="97"/>
      <c r="C1170" s="101">
        <v>0</v>
      </c>
      <c r="D1170" s="63">
        <v>0</v>
      </c>
      <c r="E1170" s="31">
        <v>0</v>
      </c>
      <c r="F1170" s="86">
        <v>0</v>
      </c>
      <c r="G1170" s="27" t="str">
        <f t="shared" si="56"/>
        <v/>
      </c>
      <c r="H1170" s="32">
        <f t="shared" si="57"/>
        <v>0</v>
      </c>
      <c r="I1170" s="78" t="s">
        <v>134</v>
      </c>
    </row>
    <row r="1171" s="1" customFormat="1" ht="19.9" customHeight="1" spans="1:9">
      <c r="A1171" s="45" t="s">
        <v>71</v>
      </c>
      <c r="B1171" s="45"/>
      <c r="C1171" s="63">
        <f>龙口镇一般预算收入!C58</f>
        <v>15418</v>
      </c>
      <c r="D1171" s="63">
        <f>龙口镇一般预算收入!D58</f>
        <v>18087</v>
      </c>
      <c r="E1171" s="64">
        <f t="shared" si="55"/>
        <v>117.310935270463</v>
      </c>
      <c r="F1171" s="86">
        <f>龙口镇一般预算收入!F58</f>
        <v>17966</v>
      </c>
      <c r="G1171" s="19">
        <f t="shared" si="56"/>
        <v>0.673494378270066</v>
      </c>
      <c r="H1171" s="20">
        <f t="shared" si="57"/>
        <v>121</v>
      </c>
      <c r="I1171" s="78" t="s">
        <v>134</v>
      </c>
    </row>
  </sheetData>
  <sheetProtection formatCells="0"/>
  <autoFilter ref="A4:I1171">
    <filterColumn colId="8">
      <customFilters>
        <customFilter operator="notEqual" val=""/>
      </customFilters>
    </filterColumn>
    <extLst/>
  </autoFilter>
  <mergeCells count="4">
    <mergeCell ref="A2:H2"/>
    <mergeCell ref="B3:G3"/>
    <mergeCell ref="A5:B5"/>
    <mergeCell ref="A1171:B1171"/>
  </mergeCells>
  <dataValidations count="1">
    <dataValidation type="whole" operator="between" allowBlank="1" showInputMessage="1" showErrorMessage="1" error="请输入整数！" sqref="C6:D6 F6">
      <formula1>-100000000</formula1>
      <formula2>100000000</formula2>
    </dataValidation>
  </dataValidations>
  <printOptions horizontalCentered="1"/>
  <pageMargins left="0.393055555555556" right="0.393055555555556" top="0.393055555555556" bottom="0.393055555555556" header="0" footer="0.196527777777778"/>
  <pageSetup paperSize="9" fitToHeight="0" orientation="landscape"/>
  <headerFooter alignWithMargins="0"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93"/>
  <sheetViews>
    <sheetView workbookViewId="0">
      <pane xSplit="2" ySplit="5" topLeftCell="C90" activePane="bottomRight" state="frozen"/>
      <selection/>
      <selection pane="topRight"/>
      <selection pane="bottomLeft"/>
      <selection pane="bottomRight" activeCell="E48" sqref="E48"/>
    </sheetView>
  </sheetViews>
  <sheetFormatPr defaultColWidth="9" defaultRowHeight="14.25" outlineLevelCol="7"/>
  <cols>
    <col min="1" max="1" width="11.125" style="5" customWidth="1"/>
    <col min="2" max="2" width="35.125" style="5" customWidth="1"/>
    <col min="3" max="3" width="13.875" style="6" customWidth="1"/>
    <col min="4" max="4" width="14.125" style="6" customWidth="1"/>
    <col min="5" max="5" width="13.125" style="7" customWidth="1"/>
    <col min="6" max="6" width="13.125" style="6" customWidth="1"/>
    <col min="7" max="7" width="13.125" style="7" customWidth="1"/>
    <col min="8" max="8" width="13.125" style="6" customWidth="1"/>
    <col min="9" max="16384" width="9" style="5"/>
  </cols>
  <sheetData>
    <row r="1" ht="25.5" customHeight="1" spans="1:1">
      <c r="A1" s="4" t="s">
        <v>1042</v>
      </c>
    </row>
    <row r="2" ht="25.5" spans="1:8">
      <c r="A2" s="8" t="s">
        <v>1043</v>
      </c>
      <c r="B2" s="8"/>
      <c r="C2" s="8"/>
      <c r="D2" s="8"/>
      <c r="E2" s="8"/>
      <c r="F2" s="8"/>
      <c r="G2" s="8"/>
      <c r="H2" s="8"/>
    </row>
    <row r="3" ht="18.75" customHeight="1" spans="1:8">
      <c r="A3" s="9" t="s">
        <v>1044</v>
      </c>
      <c r="B3" s="9"/>
      <c r="C3" s="9"/>
      <c r="D3" s="9"/>
      <c r="E3" s="9"/>
      <c r="F3" s="9"/>
      <c r="G3" s="9"/>
      <c r="H3" s="10" t="s">
        <v>74</v>
      </c>
    </row>
    <row r="4" s="1" customFormat="1" ht="36.75" customHeight="1" spans="1:8">
      <c r="A4" s="11" t="s">
        <v>75</v>
      </c>
      <c r="B4" s="11" t="s">
        <v>7</v>
      </c>
      <c r="C4" s="12" t="s">
        <v>8</v>
      </c>
      <c r="D4" s="13" t="s">
        <v>9</v>
      </c>
      <c r="E4" s="14" t="s">
        <v>76</v>
      </c>
      <c r="F4" s="13" t="s">
        <v>133</v>
      </c>
      <c r="G4" s="15" t="s">
        <v>78</v>
      </c>
      <c r="H4" s="13" t="s">
        <v>79</v>
      </c>
    </row>
    <row r="5" s="2" customFormat="1" ht="19.9" customHeight="1" spans="1:8">
      <c r="A5" s="16" t="s">
        <v>12</v>
      </c>
      <c r="B5" s="17"/>
      <c r="C5" s="18">
        <f>C6+C11+C22+C30+C37+C41+C44+C48+C51+C57+C60+C68+C76+C73</f>
        <v>14240</v>
      </c>
      <c r="D5" s="18">
        <f>D6+D11+D22+D30+D37+D41+D44+D48+D51+D57+D60+D68+D76+D73</f>
        <v>16909</v>
      </c>
      <c r="E5" s="19">
        <f>IFERROR(D5/C5*100,"")</f>
        <v>118.74297752809</v>
      </c>
      <c r="F5" s="18">
        <f>F6+F11+F22+F30+F37+F41+F44+F48+F51+F57+F60+F68+F76+F73</f>
        <v>16977</v>
      </c>
      <c r="G5" s="19">
        <f>IFERROR(H5/F5*100,"")</f>
        <v>-0.400541909642457</v>
      </c>
      <c r="H5" s="20">
        <f t="shared" ref="H5:H10" si="0">D5-F5</f>
        <v>-68</v>
      </c>
    </row>
    <row r="6" s="2" customFormat="1" ht="19.9" customHeight="1" spans="1:8">
      <c r="A6" s="21">
        <v>501</v>
      </c>
      <c r="B6" s="21" t="s">
        <v>1045</v>
      </c>
      <c r="C6" s="18">
        <f>SUM(C7:C10)</f>
        <v>1309</v>
      </c>
      <c r="D6" s="18">
        <f>SUM(D7:D10)</f>
        <v>1238</v>
      </c>
      <c r="E6" s="19">
        <f t="shared" ref="E6:E69" si="1">IFERROR(D6/C6*100,"")</f>
        <v>94.576012223071</v>
      </c>
      <c r="F6" s="22">
        <f>SUM(F7:F10)</f>
        <v>3820</v>
      </c>
      <c r="G6" s="19">
        <f t="shared" ref="G6:G10" si="2">IFERROR(H6/F6*100,"")</f>
        <v>-67.5916230366492</v>
      </c>
      <c r="H6" s="20">
        <f t="shared" si="0"/>
        <v>-2582</v>
      </c>
    </row>
    <row r="7" s="3" customFormat="1" ht="19.9" customHeight="1" spans="1:8">
      <c r="A7" s="23">
        <v>50101</v>
      </c>
      <c r="B7" s="24" t="s">
        <v>1046</v>
      </c>
      <c r="C7" s="25">
        <v>962</v>
      </c>
      <c r="D7" s="26">
        <v>924</v>
      </c>
      <c r="E7" s="27">
        <f t="shared" si="1"/>
        <v>96.049896049896</v>
      </c>
      <c r="F7" s="28">
        <v>2815</v>
      </c>
      <c r="G7" s="29">
        <f t="shared" si="2"/>
        <v>-67.1758436944938</v>
      </c>
      <c r="H7" s="30">
        <f t="shared" si="0"/>
        <v>-1891</v>
      </c>
    </row>
    <row r="8" s="3" customFormat="1" ht="19.9" customHeight="1" spans="1:8">
      <c r="A8" s="23">
        <v>50102</v>
      </c>
      <c r="B8" s="24" t="s">
        <v>1047</v>
      </c>
      <c r="C8" s="25">
        <v>190</v>
      </c>
      <c r="D8" s="26">
        <v>171</v>
      </c>
      <c r="E8" s="27">
        <f t="shared" si="1"/>
        <v>90</v>
      </c>
      <c r="F8" s="28">
        <v>433</v>
      </c>
      <c r="G8" s="29">
        <f t="shared" si="2"/>
        <v>-60.5080831408776</v>
      </c>
      <c r="H8" s="30">
        <f t="shared" si="0"/>
        <v>-262</v>
      </c>
    </row>
    <row r="9" s="3" customFormat="1" ht="19.9" customHeight="1" spans="1:8">
      <c r="A9" s="23">
        <v>50103</v>
      </c>
      <c r="B9" s="24" t="s">
        <v>987</v>
      </c>
      <c r="C9" s="25">
        <v>157</v>
      </c>
      <c r="D9" s="26">
        <v>97</v>
      </c>
      <c r="E9" s="27">
        <f t="shared" si="1"/>
        <v>61.7834394904459</v>
      </c>
      <c r="F9" s="28">
        <v>316</v>
      </c>
      <c r="G9" s="29">
        <f t="shared" si="2"/>
        <v>-69.3037974683544</v>
      </c>
      <c r="H9" s="30">
        <f t="shared" si="0"/>
        <v>-219</v>
      </c>
    </row>
    <row r="10" s="3" customFormat="1" ht="19.9" customHeight="1" spans="1:8">
      <c r="A10" s="23">
        <v>50199</v>
      </c>
      <c r="B10" s="24" t="s">
        <v>1048</v>
      </c>
      <c r="C10" s="25"/>
      <c r="D10" s="26">
        <v>46</v>
      </c>
      <c r="E10" s="27" t="str">
        <f t="shared" si="1"/>
        <v/>
      </c>
      <c r="F10" s="28">
        <v>256</v>
      </c>
      <c r="G10" s="29">
        <f t="shared" si="2"/>
        <v>-82.03125</v>
      </c>
      <c r="H10" s="30">
        <f t="shared" si="0"/>
        <v>-210</v>
      </c>
    </row>
    <row r="11" s="2" customFormat="1" ht="19.9" customHeight="1" spans="1:8">
      <c r="A11" s="21">
        <v>502</v>
      </c>
      <c r="B11" s="21" t="s">
        <v>1049</v>
      </c>
      <c r="C11" s="18">
        <f>SUM(C12:C21)</f>
        <v>4622</v>
      </c>
      <c r="D11" s="18">
        <f>SUM(D12:D21)</f>
        <v>3585</v>
      </c>
      <c r="E11" s="19">
        <f t="shared" si="1"/>
        <v>77.5638251839031</v>
      </c>
      <c r="F11" s="18">
        <f>SUM(F12:F21)</f>
        <v>6030</v>
      </c>
      <c r="G11" s="19">
        <f t="shared" ref="G11" si="3">IFERROR(H11/F11*100,"")</f>
        <v>-40.547263681592</v>
      </c>
      <c r="H11" s="20">
        <f t="shared" ref="H11" si="4">D11-F11</f>
        <v>-2445</v>
      </c>
    </row>
    <row r="12" s="3" customFormat="1" ht="19.9" customHeight="1" spans="1:8">
      <c r="A12" s="23">
        <v>50201</v>
      </c>
      <c r="B12" s="24" t="s">
        <v>1050</v>
      </c>
      <c r="C12" s="26">
        <v>201</v>
      </c>
      <c r="D12" s="26">
        <v>173</v>
      </c>
      <c r="E12" s="27">
        <f t="shared" si="1"/>
        <v>86.0696517412935</v>
      </c>
      <c r="F12" s="28">
        <v>280</v>
      </c>
      <c r="G12" s="29">
        <f t="shared" ref="G12:G22" si="5">IFERROR(H12/F12*100,"")</f>
        <v>-38.2142857142857</v>
      </c>
      <c r="H12" s="30">
        <f t="shared" ref="H12:H22" si="6">D12-F12</f>
        <v>-107</v>
      </c>
    </row>
    <row r="13" s="3" customFormat="1" ht="19.9" customHeight="1" spans="1:8">
      <c r="A13" s="23">
        <v>50202</v>
      </c>
      <c r="B13" s="24" t="s">
        <v>1051</v>
      </c>
      <c r="C13" s="26">
        <v>30</v>
      </c>
      <c r="D13" s="26">
        <v>13</v>
      </c>
      <c r="E13" s="27">
        <f t="shared" si="1"/>
        <v>43.3333333333333</v>
      </c>
      <c r="F13" s="28">
        <v>16</v>
      </c>
      <c r="G13" s="29">
        <f t="shared" si="5"/>
        <v>-18.75</v>
      </c>
      <c r="H13" s="30">
        <f t="shared" si="6"/>
        <v>-3</v>
      </c>
    </row>
    <row r="14" s="3" customFormat="1" ht="19.9" customHeight="1" spans="1:8">
      <c r="A14" s="23">
        <v>50203</v>
      </c>
      <c r="B14" s="24" t="s">
        <v>1052</v>
      </c>
      <c r="C14" s="26">
        <v>37</v>
      </c>
      <c r="D14" s="26"/>
      <c r="E14" s="27">
        <f t="shared" si="1"/>
        <v>0</v>
      </c>
      <c r="F14" s="28">
        <v>4</v>
      </c>
      <c r="G14" s="29">
        <f t="shared" si="5"/>
        <v>-100</v>
      </c>
      <c r="H14" s="30">
        <f t="shared" si="6"/>
        <v>-4</v>
      </c>
    </row>
    <row r="15" s="3" customFormat="1" ht="19.9" customHeight="1" spans="1:8">
      <c r="A15" s="23">
        <v>50204</v>
      </c>
      <c r="B15" s="24" t="s">
        <v>1053</v>
      </c>
      <c r="C15" s="26"/>
      <c r="D15" s="26">
        <v>1</v>
      </c>
      <c r="E15" s="27" t="str">
        <f t="shared" si="1"/>
        <v/>
      </c>
      <c r="F15" s="28">
        <v>8</v>
      </c>
      <c r="G15" s="29">
        <f t="shared" si="5"/>
        <v>-87.5</v>
      </c>
      <c r="H15" s="30">
        <f t="shared" si="6"/>
        <v>-7</v>
      </c>
    </row>
    <row r="16" s="3" customFormat="1" ht="19.9" customHeight="1" spans="1:8">
      <c r="A16" s="23">
        <v>50205</v>
      </c>
      <c r="B16" s="24" t="s">
        <v>1054</v>
      </c>
      <c r="C16" s="26"/>
      <c r="D16" s="26">
        <v>94</v>
      </c>
      <c r="E16" s="27" t="str">
        <f t="shared" si="1"/>
        <v/>
      </c>
      <c r="F16" s="28">
        <v>191</v>
      </c>
      <c r="G16" s="29">
        <f t="shared" si="5"/>
        <v>-50.7853403141361</v>
      </c>
      <c r="H16" s="30">
        <f t="shared" si="6"/>
        <v>-97</v>
      </c>
    </row>
    <row r="17" s="3" customFormat="1" ht="19.9" customHeight="1" spans="1:8">
      <c r="A17" s="23">
        <v>50206</v>
      </c>
      <c r="B17" s="24" t="s">
        <v>1055</v>
      </c>
      <c r="C17" s="26">
        <v>66</v>
      </c>
      <c r="D17" s="26">
        <v>45</v>
      </c>
      <c r="E17" s="27">
        <f t="shared" si="1"/>
        <v>68.1818181818182</v>
      </c>
      <c r="F17" s="28">
        <v>57</v>
      </c>
      <c r="G17" s="29">
        <f t="shared" si="5"/>
        <v>-21.0526315789474</v>
      </c>
      <c r="H17" s="30">
        <f t="shared" si="6"/>
        <v>-12</v>
      </c>
    </row>
    <row r="18" s="3" customFormat="1" ht="19.9" hidden="1" customHeight="1" spans="1:8">
      <c r="A18" s="23">
        <v>50207</v>
      </c>
      <c r="B18" s="24" t="s">
        <v>1056</v>
      </c>
      <c r="C18" s="26"/>
      <c r="D18" s="26"/>
      <c r="E18" s="27" t="str">
        <f t="shared" si="1"/>
        <v/>
      </c>
      <c r="F18" s="28"/>
      <c r="G18" s="29" t="str">
        <f t="shared" si="5"/>
        <v/>
      </c>
      <c r="H18" s="30">
        <f t="shared" si="6"/>
        <v>0</v>
      </c>
    </row>
    <row r="19" s="3" customFormat="1" ht="19.9" customHeight="1" spans="1:8">
      <c r="A19" s="23">
        <v>50208</v>
      </c>
      <c r="B19" s="24" t="s">
        <v>1057</v>
      </c>
      <c r="C19" s="26">
        <v>56</v>
      </c>
      <c r="D19" s="26">
        <v>27</v>
      </c>
      <c r="E19" s="27">
        <f t="shared" si="1"/>
        <v>48.2142857142857</v>
      </c>
      <c r="F19" s="28">
        <v>32</v>
      </c>
      <c r="G19" s="29">
        <f t="shared" si="5"/>
        <v>-15.625</v>
      </c>
      <c r="H19" s="30">
        <f t="shared" si="6"/>
        <v>-5</v>
      </c>
    </row>
    <row r="20" s="3" customFormat="1" ht="19.9" customHeight="1" spans="1:8">
      <c r="A20" s="23">
        <v>50209</v>
      </c>
      <c r="B20" s="24" t="s">
        <v>1058</v>
      </c>
      <c r="C20" s="26"/>
      <c r="D20" s="26"/>
      <c r="E20" s="27" t="str">
        <f t="shared" si="1"/>
        <v/>
      </c>
      <c r="F20" s="28">
        <v>5152</v>
      </c>
      <c r="G20" s="29">
        <f t="shared" si="5"/>
        <v>-100</v>
      </c>
      <c r="H20" s="30">
        <f t="shared" si="6"/>
        <v>-5152</v>
      </c>
    </row>
    <row r="21" s="3" customFormat="1" ht="19.9" customHeight="1" spans="1:8">
      <c r="A21" s="23">
        <v>50299</v>
      </c>
      <c r="B21" s="24" t="s">
        <v>1059</v>
      </c>
      <c r="C21" s="26">
        <v>4232</v>
      </c>
      <c r="D21" s="26">
        <v>3232</v>
      </c>
      <c r="E21" s="27">
        <f t="shared" si="1"/>
        <v>76.3705103969754</v>
      </c>
      <c r="F21" s="28">
        <v>290</v>
      </c>
      <c r="G21" s="29">
        <f t="shared" si="5"/>
        <v>1014.48275862069</v>
      </c>
      <c r="H21" s="30">
        <f t="shared" si="6"/>
        <v>2942</v>
      </c>
    </row>
    <row r="22" s="2" customFormat="1" ht="19.9" customHeight="1" spans="1:8">
      <c r="A22" s="21">
        <v>503</v>
      </c>
      <c r="B22" s="21" t="s">
        <v>1060</v>
      </c>
      <c r="C22" s="18">
        <f>SUM(C23:C29)</f>
        <v>34</v>
      </c>
      <c r="D22" s="18">
        <f>SUM(D23:D29)</f>
        <v>1804</v>
      </c>
      <c r="E22" s="19">
        <f t="shared" si="1"/>
        <v>5305.88235294118</v>
      </c>
      <c r="F22" s="18">
        <f>SUM(F23:F29)</f>
        <v>976</v>
      </c>
      <c r="G22" s="19">
        <f t="shared" si="5"/>
        <v>84.8360655737705</v>
      </c>
      <c r="H22" s="20">
        <f t="shared" si="6"/>
        <v>828</v>
      </c>
    </row>
    <row r="23" s="3" customFormat="1" ht="19.9" hidden="1" customHeight="1" spans="1:8">
      <c r="A23" s="23">
        <v>50301</v>
      </c>
      <c r="B23" s="24" t="s">
        <v>1061</v>
      </c>
      <c r="C23" s="26"/>
      <c r="D23" s="26"/>
      <c r="E23" s="27" t="str">
        <f t="shared" si="1"/>
        <v/>
      </c>
      <c r="F23" s="28"/>
      <c r="G23" s="29" t="str">
        <f t="shared" ref="G23:G30" si="7">IFERROR(H23/F23*100,"")</f>
        <v/>
      </c>
      <c r="H23" s="30">
        <f t="shared" ref="H23:H30" si="8">D23-F23</f>
        <v>0</v>
      </c>
    </row>
    <row r="24" s="3" customFormat="1" ht="19.9" customHeight="1" spans="1:8">
      <c r="A24" s="23">
        <v>50302</v>
      </c>
      <c r="B24" s="24" t="s">
        <v>1062</v>
      </c>
      <c r="C24" s="26"/>
      <c r="D24" s="26">
        <v>1735</v>
      </c>
      <c r="E24" s="27" t="str">
        <f t="shared" si="1"/>
        <v/>
      </c>
      <c r="F24" s="28">
        <v>837</v>
      </c>
      <c r="G24" s="29">
        <f t="shared" si="7"/>
        <v>107.287933094385</v>
      </c>
      <c r="H24" s="30">
        <f t="shared" si="8"/>
        <v>898</v>
      </c>
    </row>
    <row r="25" s="3" customFormat="1" ht="19.9" customHeight="1" spans="1:8">
      <c r="A25" s="23">
        <v>50303</v>
      </c>
      <c r="B25" s="24" t="s">
        <v>1063</v>
      </c>
      <c r="C25" s="26">
        <v>18</v>
      </c>
      <c r="D25" s="26">
        <v>18</v>
      </c>
      <c r="E25" s="27">
        <f t="shared" si="1"/>
        <v>100</v>
      </c>
      <c r="F25" s="28"/>
      <c r="G25" s="29" t="str">
        <f t="shared" si="7"/>
        <v/>
      </c>
      <c r="H25" s="30">
        <f t="shared" si="8"/>
        <v>18</v>
      </c>
    </row>
    <row r="26" s="3" customFormat="1" ht="19.9" hidden="1" customHeight="1" spans="1:8">
      <c r="A26" s="23">
        <v>50305</v>
      </c>
      <c r="B26" s="24" t="s">
        <v>1064</v>
      </c>
      <c r="C26" s="26"/>
      <c r="D26" s="26"/>
      <c r="E26" s="27" t="str">
        <f t="shared" si="1"/>
        <v/>
      </c>
      <c r="F26" s="28"/>
      <c r="G26" s="29" t="str">
        <f t="shared" si="7"/>
        <v/>
      </c>
      <c r="H26" s="30">
        <f t="shared" si="8"/>
        <v>0</v>
      </c>
    </row>
    <row r="27" s="3" customFormat="1" ht="19.9" customHeight="1" spans="1:8">
      <c r="A27" s="23">
        <v>50306</v>
      </c>
      <c r="B27" s="24" t="s">
        <v>1065</v>
      </c>
      <c r="C27" s="26"/>
      <c r="D27" s="26">
        <v>5</v>
      </c>
      <c r="E27" s="27" t="str">
        <f t="shared" si="1"/>
        <v/>
      </c>
      <c r="F27" s="28">
        <v>89</v>
      </c>
      <c r="G27" s="29">
        <f t="shared" si="7"/>
        <v>-94.3820224719101</v>
      </c>
      <c r="H27" s="30">
        <f t="shared" si="8"/>
        <v>-84</v>
      </c>
    </row>
    <row r="28" s="3" customFormat="1" ht="19.9" customHeight="1" spans="1:8">
      <c r="A28" s="23">
        <v>50307</v>
      </c>
      <c r="B28" s="24" t="s">
        <v>1066</v>
      </c>
      <c r="C28" s="26"/>
      <c r="D28" s="26">
        <v>2</v>
      </c>
      <c r="E28" s="27" t="str">
        <f t="shared" si="1"/>
        <v/>
      </c>
      <c r="F28" s="28"/>
      <c r="G28" s="29" t="str">
        <f t="shared" si="7"/>
        <v/>
      </c>
      <c r="H28" s="30">
        <f t="shared" si="8"/>
        <v>2</v>
      </c>
    </row>
    <row r="29" s="3" customFormat="1" ht="19.9" customHeight="1" spans="1:8">
      <c r="A29" s="23">
        <v>50399</v>
      </c>
      <c r="B29" s="24" t="s">
        <v>1067</v>
      </c>
      <c r="C29" s="26">
        <v>16</v>
      </c>
      <c r="D29" s="26">
        <v>44</v>
      </c>
      <c r="E29" s="27">
        <f t="shared" si="1"/>
        <v>275</v>
      </c>
      <c r="F29" s="28">
        <v>50</v>
      </c>
      <c r="G29" s="29">
        <f t="shared" si="7"/>
        <v>-12</v>
      </c>
      <c r="H29" s="30">
        <f t="shared" si="8"/>
        <v>-6</v>
      </c>
    </row>
    <row r="30" s="2" customFormat="1" ht="19.9" customHeight="1" spans="1:8">
      <c r="A30" s="21">
        <v>504</v>
      </c>
      <c r="B30" s="21" t="s">
        <v>1068</v>
      </c>
      <c r="C30" s="18">
        <f>SUM(C31:C36)</f>
        <v>0</v>
      </c>
      <c r="D30" s="18">
        <f>SUM(D31:D36)</f>
        <v>0</v>
      </c>
      <c r="E30" s="19" t="str">
        <f t="shared" si="1"/>
        <v/>
      </c>
      <c r="F30" s="18">
        <f>SUM(F31:F36)</f>
        <v>0</v>
      </c>
      <c r="G30" s="19" t="str">
        <f t="shared" si="7"/>
        <v/>
      </c>
      <c r="H30" s="20">
        <f t="shared" si="8"/>
        <v>0</v>
      </c>
    </row>
    <row r="31" s="3" customFormat="1" ht="19.9" hidden="1" customHeight="1" spans="1:8">
      <c r="A31" s="23">
        <v>50401</v>
      </c>
      <c r="B31" s="24" t="s">
        <v>1061</v>
      </c>
      <c r="C31" s="26"/>
      <c r="D31" s="26"/>
      <c r="E31" s="31" t="str">
        <f t="shared" si="1"/>
        <v/>
      </c>
      <c r="F31" s="28"/>
      <c r="G31" s="29" t="str">
        <f t="shared" ref="G31:G37" si="9">IFERROR(H31/F31*100,"")</f>
        <v/>
      </c>
      <c r="H31" s="30">
        <f t="shared" ref="H31:H37" si="10">D31-F31</f>
        <v>0</v>
      </c>
    </row>
    <row r="32" s="3" customFormat="1" ht="19.9" hidden="1" customHeight="1" spans="1:8">
      <c r="A32" s="23">
        <v>50402</v>
      </c>
      <c r="B32" s="24" t="s">
        <v>1062</v>
      </c>
      <c r="C32" s="26"/>
      <c r="D32" s="26"/>
      <c r="E32" s="31" t="str">
        <f t="shared" si="1"/>
        <v/>
      </c>
      <c r="F32" s="28"/>
      <c r="G32" s="29" t="str">
        <f t="shared" si="9"/>
        <v/>
      </c>
      <c r="H32" s="30">
        <f t="shared" si="10"/>
        <v>0</v>
      </c>
    </row>
    <row r="33" s="3" customFormat="1" ht="19.9" hidden="1" customHeight="1" spans="1:8">
      <c r="A33" s="23">
        <v>50403</v>
      </c>
      <c r="B33" s="24" t="s">
        <v>1063</v>
      </c>
      <c r="C33" s="26"/>
      <c r="D33" s="26"/>
      <c r="E33" s="31">
        <v>0</v>
      </c>
      <c r="F33" s="28"/>
      <c r="G33" s="29" t="str">
        <f t="shared" si="9"/>
        <v/>
      </c>
      <c r="H33" s="30">
        <f t="shared" si="10"/>
        <v>0</v>
      </c>
    </row>
    <row r="34" s="3" customFormat="1" ht="19.9" hidden="1" customHeight="1" spans="1:8">
      <c r="A34" s="23">
        <v>50404</v>
      </c>
      <c r="B34" s="24" t="s">
        <v>1065</v>
      </c>
      <c r="C34" s="26"/>
      <c r="D34" s="26"/>
      <c r="E34" s="27" t="str">
        <f t="shared" si="1"/>
        <v/>
      </c>
      <c r="F34" s="28"/>
      <c r="G34" s="29" t="str">
        <f t="shared" si="9"/>
        <v/>
      </c>
      <c r="H34" s="30">
        <f t="shared" si="10"/>
        <v>0</v>
      </c>
    </row>
    <row r="35" s="3" customFormat="1" ht="19.9" hidden="1" customHeight="1" spans="1:8">
      <c r="A35" s="23">
        <v>50405</v>
      </c>
      <c r="B35" s="24" t="s">
        <v>1066</v>
      </c>
      <c r="C35" s="26"/>
      <c r="D35" s="26"/>
      <c r="E35" s="31" t="str">
        <f t="shared" si="1"/>
        <v/>
      </c>
      <c r="F35" s="28"/>
      <c r="G35" s="31">
        <v>0</v>
      </c>
      <c r="H35" s="30">
        <f t="shared" si="10"/>
        <v>0</v>
      </c>
    </row>
    <row r="36" s="3" customFormat="1" ht="19.9" hidden="1" customHeight="1" spans="1:8">
      <c r="A36" s="23">
        <v>50499</v>
      </c>
      <c r="B36" s="24" t="s">
        <v>1067</v>
      </c>
      <c r="C36" s="26"/>
      <c r="D36" s="26"/>
      <c r="E36" s="31">
        <v>0</v>
      </c>
      <c r="F36" s="28"/>
      <c r="G36" s="29" t="str">
        <f t="shared" si="9"/>
        <v/>
      </c>
      <c r="H36" s="30">
        <f t="shared" si="10"/>
        <v>0</v>
      </c>
    </row>
    <row r="37" s="2" customFormat="1" ht="19.9" customHeight="1" spans="1:8">
      <c r="A37" s="21">
        <v>505</v>
      </c>
      <c r="B37" s="21" t="s">
        <v>1069</v>
      </c>
      <c r="C37" s="18">
        <f>SUM(C38:C40)</f>
        <v>3463</v>
      </c>
      <c r="D37" s="18">
        <f>SUM(D38:D40)</f>
        <v>3946</v>
      </c>
      <c r="E37" s="19">
        <f t="shared" si="1"/>
        <v>113.947444412359</v>
      </c>
      <c r="F37" s="18">
        <f>SUM(F38:F40)</f>
        <v>0</v>
      </c>
      <c r="G37" s="19" t="str">
        <f t="shared" si="9"/>
        <v/>
      </c>
      <c r="H37" s="20">
        <f t="shared" si="10"/>
        <v>3946</v>
      </c>
    </row>
    <row r="38" s="3" customFormat="1" ht="19.9" customHeight="1" spans="1:8">
      <c r="A38" s="23">
        <v>50501</v>
      </c>
      <c r="B38" s="24" t="s">
        <v>1070</v>
      </c>
      <c r="C38" s="26">
        <v>3132</v>
      </c>
      <c r="D38" s="26">
        <v>3090</v>
      </c>
      <c r="E38" s="27">
        <f t="shared" si="1"/>
        <v>98.6590038314176</v>
      </c>
      <c r="F38" s="28"/>
      <c r="G38" s="29" t="str">
        <f t="shared" ref="G38:G41" si="11">IFERROR(H38/F38*100,"")</f>
        <v/>
      </c>
      <c r="H38" s="30">
        <f t="shared" ref="H38:H41" si="12">D38-F38</f>
        <v>3090</v>
      </c>
    </row>
    <row r="39" s="3" customFormat="1" ht="19.9" customHeight="1" spans="1:8">
      <c r="A39" s="23">
        <v>50502</v>
      </c>
      <c r="B39" s="24" t="s">
        <v>1071</v>
      </c>
      <c r="C39" s="26">
        <v>331</v>
      </c>
      <c r="D39" s="26">
        <v>855</v>
      </c>
      <c r="E39" s="27">
        <f t="shared" si="1"/>
        <v>258.308157099698</v>
      </c>
      <c r="F39" s="28"/>
      <c r="G39" s="29" t="str">
        <f t="shared" si="11"/>
        <v/>
      </c>
      <c r="H39" s="30">
        <f t="shared" si="12"/>
        <v>855</v>
      </c>
    </row>
    <row r="40" s="3" customFormat="1" ht="19.9" customHeight="1" spans="1:8">
      <c r="A40" s="23">
        <v>50599</v>
      </c>
      <c r="B40" s="24" t="s">
        <v>1072</v>
      </c>
      <c r="C40" s="26"/>
      <c r="D40" s="26">
        <v>1</v>
      </c>
      <c r="E40" s="27" t="str">
        <f t="shared" si="1"/>
        <v/>
      </c>
      <c r="F40" s="28"/>
      <c r="G40" s="29" t="str">
        <f t="shared" si="11"/>
        <v/>
      </c>
      <c r="H40" s="30">
        <f t="shared" si="12"/>
        <v>1</v>
      </c>
    </row>
    <row r="41" s="2" customFormat="1" ht="19.9" customHeight="1" spans="1:8">
      <c r="A41" s="21">
        <v>506</v>
      </c>
      <c r="B41" s="21" t="s">
        <v>1073</v>
      </c>
      <c r="C41" s="18">
        <f>SUM(C42:C43)</f>
        <v>0</v>
      </c>
      <c r="D41" s="18">
        <f>SUM(D42:D43)</f>
        <v>41</v>
      </c>
      <c r="E41" s="19" t="str">
        <f t="shared" si="1"/>
        <v/>
      </c>
      <c r="F41" s="18">
        <f>SUM(F42:F43)</f>
        <v>0</v>
      </c>
      <c r="G41" s="19" t="str">
        <f t="shared" si="11"/>
        <v/>
      </c>
      <c r="H41" s="20">
        <f t="shared" si="12"/>
        <v>41</v>
      </c>
    </row>
    <row r="42" s="3" customFormat="1" ht="19.5" customHeight="1" spans="1:8">
      <c r="A42" s="23">
        <v>50601</v>
      </c>
      <c r="B42" s="24" t="s">
        <v>1074</v>
      </c>
      <c r="C42" s="26"/>
      <c r="D42" s="26">
        <v>41</v>
      </c>
      <c r="E42" s="27" t="str">
        <f t="shared" si="1"/>
        <v/>
      </c>
      <c r="F42" s="28"/>
      <c r="G42" s="29" t="str">
        <f t="shared" ref="G42:G45" si="13">IFERROR(H42/F42*100,"")</f>
        <v/>
      </c>
      <c r="H42" s="30">
        <f t="shared" ref="H42:H44" si="14">D42-F42</f>
        <v>41</v>
      </c>
    </row>
    <row r="43" s="3" customFormat="1" ht="19.9" hidden="1" customHeight="1" spans="1:8">
      <c r="A43" s="23">
        <v>50602</v>
      </c>
      <c r="B43" s="24" t="s">
        <v>1075</v>
      </c>
      <c r="C43" s="26"/>
      <c r="D43" s="26"/>
      <c r="E43" s="27" t="str">
        <f t="shared" si="1"/>
        <v/>
      </c>
      <c r="F43" s="28"/>
      <c r="G43" s="29" t="str">
        <f t="shared" si="13"/>
        <v/>
      </c>
      <c r="H43" s="30">
        <f t="shared" si="14"/>
        <v>0</v>
      </c>
    </row>
    <row r="44" s="2" customFormat="1" ht="19.9" customHeight="1" spans="1:8">
      <c r="A44" s="21">
        <v>507</v>
      </c>
      <c r="B44" s="21" t="s">
        <v>1076</v>
      </c>
      <c r="C44" s="18">
        <f>SUM(C45:C47)</f>
        <v>18</v>
      </c>
      <c r="D44" s="18">
        <f>SUM(D45:D47)</f>
        <v>4</v>
      </c>
      <c r="E44" s="19">
        <f t="shared" si="1"/>
        <v>22.2222222222222</v>
      </c>
      <c r="F44" s="18">
        <f>SUM(F45:F47)</f>
        <v>0</v>
      </c>
      <c r="G44" s="19" t="str">
        <f t="shared" si="13"/>
        <v/>
      </c>
      <c r="H44" s="20">
        <f t="shared" si="14"/>
        <v>4</v>
      </c>
    </row>
    <row r="45" s="3" customFormat="1" ht="19.9" customHeight="1" spans="1:8">
      <c r="A45" s="23">
        <v>50701</v>
      </c>
      <c r="B45" s="24" t="s">
        <v>1077</v>
      </c>
      <c r="C45" s="26"/>
      <c r="D45" s="26"/>
      <c r="E45" s="19" t="str">
        <f t="shared" si="1"/>
        <v/>
      </c>
      <c r="F45" s="28"/>
      <c r="G45" s="19" t="str">
        <f t="shared" si="13"/>
        <v/>
      </c>
      <c r="H45" s="30">
        <f t="shared" ref="H45:H48" si="15">D45-F45</f>
        <v>0</v>
      </c>
    </row>
    <row r="46" s="3" customFormat="1" ht="19.9" customHeight="1" spans="1:8">
      <c r="A46" s="23">
        <v>50702</v>
      </c>
      <c r="B46" s="24" t="s">
        <v>1078</v>
      </c>
      <c r="C46" s="26"/>
      <c r="D46" s="26">
        <v>3</v>
      </c>
      <c r="E46" s="27" t="str">
        <f t="shared" si="1"/>
        <v/>
      </c>
      <c r="F46" s="28"/>
      <c r="G46" s="29" t="str">
        <f t="shared" ref="G46:G48" si="16">IFERROR(H46/F46*100,"")</f>
        <v/>
      </c>
      <c r="H46" s="30">
        <f t="shared" si="15"/>
        <v>3</v>
      </c>
    </row>
    <row r="47" s="3" customFormat="1" ht="19.9" customHeight="1" spans="1:8">
      <c r="A47" s="23">
        <v>50799</v>
      </c>
      <c r="B47" s="24" t="s">
        <v>1079</v>
      </c>
      <c r="C47" s="26">
        <v>18</v>
      </c>
      <c r="D47" s="26">
        <v>1</v>
      </c>
      <c r="E47" s="27">
        <f t="shared" si="1"/>
        <v>5.55555555555556</v>
      </c>
      <c r="F47" s="28"/>
      <c r="G47" s="29" t="str">
        <f t="shared" si="16"/>
        <v/>
      </c>
      <c r="H47" s="30">
        <f t="shared" si="15"/>
        <v>1</v>
      </c>
    </row>
    <row r="48" s="2" customFormat="1" ht="19.9" customHeight="1" spans="1:8">
      <c r="A48" s="21">
        <v>508</v>
      </c>
      <c r="B48" s="21" t="s">
        <v>1080</v>
      </c>
      <c r="C48" s="18">
        <f>SUM(C49:C50)</f>
        <v>0</v>
      </c>
      <c r="D48" s="18">
        <f>SUM(D49:D50)</f>
        <v>0</v>
      </c>
      <c r="E48" s="19" t="str">
        <f t="shared" si="1"/>
        <v/>
      </c>
      <c r="F48" s="18">
        <f>SUM(F49:F50)</f>
        <v>0</v>
      </c>
      <c r="G48" s="19" t="str">
        <f t="shared" si="16"/>
        <v/>
      </c>
      <c r="H48" s="20">
        <f t="shared" si="15"/>
        <v>0</v>
      </c>
    </row>
    <row r="49" s="3" customFormat="1" ht="19.9" hidden="1" customHeight="1" spans="1:8">
      <c r="A49" s="23">
        <v>50801</v>
      </c>
      <c r="B49" s="24" t="s">
        <v>1081</v>
      </c>
      <c r="C49" s="26"/>
      <c r="D49" s="26"/>
      <c r="E49" s="31">
        <v>0</v>
      </c>
      <c r="F49" s="28"/>
      <c r="G49" s="29" t="str">
        <f t="shared" ref="G49:G51" si="17">IFERROR(H49/F49*100,"")</f>
        <v/>
      </c>
      <c r="H49" s="30">
        <f t="shared" ref="H49:H51" si="18">D49-F49</f>
        <v>0</v>
      </c>
    </row>
    <row r="50" s="3" customFormat="1" ht="19.9" hidden="1" customHeight="1" spans="1:8">
      <c r="A50" s="23">
        <v>50802</v>
      </c>
      <c r="B50" s="24" t="s">
        <v>1082</v>
      </c>
      <c r="C50" s="26"/>
      <c r="D50" s="26"/>
      <c r="E50" s="31" t="str">
        <f t="shared" si="1"/>
        <v/>
      </c>
      <c r="F50" s="28"/>
      <c r="G50" s="31">
        <v>0</v>
      </c>
      <c r="H50" s="30">
        <f t="shared" si="18"/>
        <v>0</v>
      </c>
    </row>
    <row r="51" s="2" customFormat="1" ht="19.9" customHeight="1" spans="1:8">
      <c r="A51" s="21">
        <v>509</v>
      </c>
      <c r="B51" s="21" t="s">
        <v>1083</v>
      </c>
      <c r="C51" s="18">
        <f>SUM(C52:C56)</f>
        <v>4794</v>
      </c>
      <c r="D51" s="18">
        <f>SUM(D52:D56)</f>
        <v>2978</v>
      </c>
      <c r="E51" s="19">
        <f t="shared" si="1"/>
        <v>62.119315811431</v>
      </c>
      <c r="F51" s="18">
        <f>SUM(F52:F56)</f>
        <v>6151</v>
      </c>
      <c r="G51" s="19">
        <f t="shared" si="17"/>
        <v>-51.585108112502</v>
      </c>
      <c r="H51" s="20">
        <f t="shared" si="18"/>
        <v>-3173</v>
      </c>
    </row>
    <row r="52" s="3" customFormat="1" ht="19.9" customHeight="1" spans="1:8">
      <c r="A52" s="23">
        <v>50901</v>
      </c>
      <c r="B52" s="24" t="s">
        <v>1084</v>
      </c>
      <c r="C52" s="26">
        <v>803</v>
      </c>
      <c r="D52" s="26">
        <v>1006</v>
      </c>
      <c r="E52" s="27">
        <f t="shared" si="1"/>
        <v>125.280199252802</v>
      </c>
      <c r="F52" s="28">
        <v>2491</v>
      </c>
      <c r="G52" s="29">
        <f t="shared" ref="G52:G56" si="19">IFERROR(H52/F52*100,"")</f>
        <v>-59.6146126053794</v>
      </c>
      <c r="H52" s="30">
        <f t="shared" ref="H52:H57" si="20">D52-F52</f>
        <v>-1485</v>
      </c>
    </row>
    <row r="53" s="3" customFormat="1" ht="19.9" customHeight="1" spans="1:8">
      <c r="A53" s="23">
        <v>50902</v>
      </c>
      <c r="B53" s="24" t="s">
        <v>1085</v>
      </c>
      <c r="C53" s="26">
        <v>127</v>
      </c>
      <c r="D53" s="26">
        <v>82</v>
      </c>
      <c r="E53" s="27">
        <f t="shared" si="1"/>
        <v>64.5669291338583</v>
      </c>
      <c r="F53" s="28">
        <v>28</v>
      </c>
      <c r="G53" s="29">
        <f t="shared" si="19"/>
        <v>192.857142857143</v>
      </c>
      <c r="H53" s="30">
        <f t="shared" si="20"/>
        <v>54</v>
      </c>
    </row>
    <row r="54" s="3" customFormat="1" ht="19.9" customHeight="1" spans="1:8">
      <c r="A54" s="23">
        <v>50903</v>
      </c>
      <c r="B54" s="24" t="s">
        <v>1086</v>
      </c>
      <c r="C54" s="26"/>
      <c r="D54" s="26">
        <v>13</v>
      </c>
      <c r="E54" s="27" t="str">
        <f t="shared" si="1"/>
        <v/>
      </c>
      <c r="F54" s="28"/>
      <c r="G54" s="29" t="str">
        <f t="shared" si="19"/>
        <v/>
      </c>
      <c r="H54" s="30">
        <f t="shared" si="20"/>
        <v>13</v>
      </c>
    </row>
    <row r="55" s="3" customFormat="1" ht="19.9" customHeight="1" spans="1:8">
      <c r="A55" s="23">
        <v>50905</v>
      </c>
      <c r="B55" s="24" t="s">
        <v>1087</v>
      </c>
      <c r="C55" s="26">
        <v>1697</v>
      </c>
      <c r="D55" s="26">
        <v>831</v>
      </c>
      <c r="E55" s="27">
        <f t="shared" si="1"/>
        <v>48.9687684148497</v>
      </c>
      <c r="F55" s="28">
        <v>2612</v>
      </c>
      <c r="G55" s="29">
        <f t="shared" si="19"/>
        <v>-68.1852986217458</v>
      </c>
      <c r="H55" s="30">
        <f t="shared" si="20"/>
        <v>-1781</v>
      </c>
    </row>
    <row r="56" s="3" customFormat="1" ht="19.5" customHeight="1" spans="1:8">
      <c r="A56" s="23">
        <v>50999</v>
      </c>
      <c r="B56" s="24" t="s">
        <v>1088</v>
      </c>
      <c r="C56" s="26">
        <v>2167</v>
      </c>
      <c r="D56" s="26">
        <v>1046</v>
      </c>
      <c r="E56" s="27">
        <f t="shared" si="1"/>
        <v>48.2694970004615</v>
      </c>
      <c r="F56" s="28">
        <v>1020</v>
      </c>
      <c r="G56" s="29">
        <f t="shared" si="19"/>
        <v>2.54901960784314</v>
      </c>
      <c r="H56" s="30">
        <f t="shared" si="20"/>
        <v>26</v>
      </c>
    </row>
    <row r="57" s="2" customFormat="1" ht="19.9" customHeight="1" spans="1:8">
      <c r="A57" s="21">
        <v>510</v>
      </c>
      <c r="B57" s="21" t="s">
        <v>1089</v>
      </c>
      <c r="C57" s="18">
        <f>C58</f>
        <v>0</v>
      </c>
      <c r="D57" s="18">
        <f>D58</f>
        <v>3313</v>
      </c>
      <c r="E57" s="19" t="str">
        <f t="shared" si="1"/>
        <v/>
      </c>
      <c r="F57" s="18">
        <f>F58</f>
        <v>0</v>
      </c>
      <c r="G57" s="31"/>
      <c r="H57" s="20">
        <f t="shared" si="20"/>
        <v>3313</v>
      </c>
    </row>
    <row r="58" s="3" customFormat="1" ht="19.9" customHeight="1" spans="1:8">
      <c r="A58" s="23">
        <v>51002</v>
      </c>
      <c r="B58" s="24" t="s">
        <v>1090</v>
      </c>
      <c r="C58" s="26"/>
      <c r="D58" s="26">
        <v>3313</v>
      </c>
      <c r="E58" s="27" t="str">
        <f t="shared" si="1"/>
        <v/>
      </c>
      <c r="F58" s="28"/>
      <c r="G58" s="31"/>
      <c r="H58" s="30">
        <f t="shared" ref="H58" si="21">D58-F58</f>
        <v>3313</v>
      </c>
    </row>
    <row r="59" s="3" customFormat="1" ht="19.9" hidden="1" customHeight="1" spans="1:8">
      <c r="A59" s="23">
        <v>51003</v>
      </c>
      <c r="B59" s="24" t="s">
        <v>1091</v>
      </c>
      <c r="C59" s="26">
        <v>0</v>
      </c>
      <c r="D59" s="26"/>
      <c r="E59" s="19" t="str">
        <f t="shared" si="1"/>
        <v/>
      </c>
      <c r="F59" s="20"/>
      <c r="G59" s="19"/>
      <c r="H59" s="20"/>
    </row>
    <row r="60" s="2" customFormat="1" ht="19.9" customHeight="1" spans="1:8">
      <c r="A60" s="21">
        <v>511</v>
      </c>
      <c r="B60" s="21" t="s">
        <v>1092</v>
      </c>
      <c r="C60" s="18">
        <f>SUM(C61:C63)</f>
        <v>0</v>
      </c>
      <c r="D60" s="18">
        <f>SUM(D61:D63)</f>
        <v>0</v>
      </c>
      <c r="E60" s="19" t="str">
        <f t="shared" si="1"/>
        <v/>
      </c>
      <c r="F60" s="18">
        <f>SUM(F61:F63)</f>
        <v>0</v>
      </c>
      <c r="G60" s="19" t="str">
        <f t="shared" ref="G60" si="22">IFERROR(H60/F60*100,"")</f>
        <v/>
      </c>
      <c r="H60" s="20">
        <f t="shared" ref="H60" si="23">D60-F60</f>
        <v>0</v>
      </c>
    </row>
    <row r="61" s="3" customFormat="1" ht="19.9" hidden="1" customHeight="1" spans="1:8">
      <c r="A61" s="23">
        <v>51101</v>
      </c>
      <c r="B61" s="24" t="s">
        <v>1093</v>
      </c>
      <c r="C61" s="26"/>
      <c r="D61" s="26"/>
      <c r="E61" s="27" t="str">
        <f t="shared" si="1"/>
        <v/>
      </c>
      <c r="F61" s="28"/>
      <c r="G61" s="29" t="str">
        <f t="shared" ref="G61:G62" si="24">IFERROR(H61/F61*100,"")</f>
        <v/>
      </c>
      <c r="H61" s="30">
        <f t="shared" ref="H61:H63" si="25">D61-F61</f>
        <v>0</v>
      </c>
    </row>
    <row r="62" s="3" customFormat="1" ht="19.9" hidden="1" customHeight="1" spans="1:8">
      <c r="A62" s="23">
        <v>51102</v>
      </c>
      <c r="B62" s="24" t="s">
        <v>1094</v>
      </c>
      <c r="C62" s="26"/>
      <c r="D62" s="26"/>
      <c r="E62" s="27" t="str">
        <f t="shared" si="1"/>
        <v/>
      </c>
      <c r="F62" s="32"/>
      <c r="G62" s="29" t="str">
        <f t="shared" si="24"/>
        <v/>
      </c>
      <c r="H62" s="30">
        <f t="shared" si="25"/>
        <v>0</v>
      </c>
    </row>
    <row r="63" s="3" customFormat="1" ht="19.9" hidden="1" customHeight="1" spans="1:8">
      <c r="A63" s="23">
        <v>51103</v>
      </c>
      <c r="B63" s="24" t="s">
        <v>1095</v>
      </c>
      <c r="C63" s="26"/>
      <c r="D63" s="26"/>
      <c r="E63" s="31" t="str">
        <f t="shared" si="1"/>
        <v/>
      </c>
      <c r="F63" s="28"/>
      <c r="G63" s="31">
        <v>0</v>
      </c>
      <c r="H63" s="30">
        <f t="shared" si="25"/>
        <v>0</v>
      </c>
    </row>
    <row r="64" s="3" customFormat="1" ht="19.9" hidden="1" customHeight="1" spans="1:8">
      <c r="A64" s="23">
        <v>51104</v>
      </c>
      <c r="B64" s="24" t="s">
        <v>1096</v>
      </c>
      <c r="C64" s="26">
        <v>0</v>
      </c>
      <c r="D64" s="26"/>
      <c r="E64" s="31" t="str">
        <f t="shared" si="1"/>
        <v/>
      </c>
      <c r="F64" s="20"/>
      <c r="G64" s="31">
        <v>0</v>
      </c>
      <c r="H64" s="20"/>
    </row>
    <row r="65" s="2" customFormat="1" ht="19.9" hidden="1" customHeight="1" spans="1:8">
      <c r="A65" s="21">
        <v>512</v>
      </c>
      <c r="B65" s="21" t="s">
        <v>1097</v>
      </c>
      <c r="C65" s="18">
        <v>0</v>
      </c>
      <c r="D65" s="18">
        <v>0</v>
      </c>
      <c r="E65" s="31" t="str">
        <f t="shared" si="1"/>
        <v/>
      </c>
      <c r="F65" s="20"/>
      <c r="G65" s="31">
        <v>0</v>
      </c>
      <c r="H65" s="20"/>
    </row>
    <row r="66" s="3" customFormat="1" ht="19.9" hidden="1" customHeight="1" spans="1:8">
      <c r="A66" s="23">
        <v>51201</v>
      </c>
      <c r="B66" s="24" t="s">
        <v>1098</v>
      </c>
      <c r="C66" s="26">
        <v>0</v>
      </c>
      <c r="D66" s="26">
        <v>0</v>
      </c>
      <c r="E66" s="31" t="str">
        <f t="shared" si="1"/>
        <v/>
      </c>
      <c r="F66" s="20"/>
      <c r="G66" s="31">
        <v>0</v>
      </c>
      <c r="H66" s="20"/>
    </row>
    <row r="67" s="3" customFormat="1" ht="19.9" hidden="1" customHeight="1" spans="1:8">
      <c r="A67" s="23">
        <v>51202</v>
      </c>
      <c r="B67" s="24" t="s">
        <v>1099</v>
      </c>
      <c r="C67" s="26">
        <v>0</v>
      </c>
      <c r="D67" s="26"/>
      <c r="E67" s="31" t="str">
        <f t="shared" si="1"/>
        <v/>
      </c>
      <c r="F67" s="20"/>
      <c r="G67" s="31">
        <v>0</v>
      </c>
      <c r="H67" s="20"/>
    </row>
    <row r="68" s="2" customFormat="1" ht="19.9" customHeight="1" spans="1:8">
      <c r="A68" s="21">
        <v>513</v>
      </c>
      <c r="B68" s="21" t="s">
        <v>1100</v>
      </c>
      <c r="C68" s="18">
        <f>C69</f>
        <v>0</v>
      </c>
      <c r="D68" s="18">
        <f>D69</f>
        <v>0</v>
      </c>
      <c r="E68" s="31" t="str">
        <f t="shared" si="1"/>
        <v/>
      </c>
      <c r="F68" s="18">
        <f>F69</f>
        <v>0</v>
      </c>
      <c r="G68" s="31"/>
      <c r="H68" s="20">
        <f t="shared" ref="H68" si="26">D68-F68</f>
        <v>0</v>
      </c>
    </row>
    <row r="69" s="3" customFormat="1" ht="19.9" hidden="1" customHeight="1" spans="1:8">
      <c r="A69" s="23">
        <v>51301</v>
      </c>
      <c r="B69" s="24" t="s">
        <v>1101</v>
      </c>
      <c r="C69" s="26"/>
      <c r="D69" s="26"/>
      <c r="E69" s="31" t="str">
        <f t="shared" si="1"/>
        <v/>
      </c>
      <c r="F69" s="28"/>
      <c r="G69" s="31">
        <v>0</v>
      </c>
      <c r="H69" s="30">
        <f t="shared" ref="H69" si="27">D69-F69</f>
        <v>0</v>
      </c>
    </row>
    <row r="70" s="3" customFormat="1" ht="19.9" hidden="1" customHeight="1" spans="1:8">
      <c r="A70" s="23">
        <v>51302</v>
      </c>
      <c r="B70" s="24" t="s">
        <v>1102</v>
      </c>
      <c r="C70" s="26">
        <v>0</v>
      </c>
      <c r="D70" s="26"/>
      <c r="E70" s="31" t="str">
        <f t="shared" ref="E70:E93" si="28">IFERROR(D70/C70*100,"")</f>
        <v/>
      </c>
      <c r="F70" s="20"/>
      <c r="G70" s="31">
        <v>0</v>
      </c>
      <c r="H70" s="20"/>
    </row>
    <row r="71" s="3" customFormat="1" ht="19.9" hidden="1" customHeight="1" spans="1:8">
      <c r="A71" s="23">
        <v>51303</v>
      </c>
      <c r="B71" s="24" t="s">
        <v>1103</v>
      </c>
      <c r="C71" s="26">
        <v>0</v>
      </c>
      <c r="D71" s="26"/>
      <c r="E71" s="31" t="str">
        <f t="shared" si="28"/>
        <v/>
      </c>
      <c r="F71" s="20"/>
      <c r="G71" s="31">
        <v>0</v>
      </c>
      <c r="H71" s="20"/>
    </row>
    <row r="72" s="3" customFormat="1" ht="19.9" hidden="1" customHeight="1" spans="1:8">
      <c r="A72" s="23">
        <v>51304</v>
      </c>
      <c r="B72" s="24" t="s">
        <v>1104</v>
      </c>
      <c r="C72" s="26">
        <v>0</v>
      </c>
      <c r="D72" s="26"/>
      <c r="E72" s="31" t="str">
        <f t="shared" si="28"/>
        <v/>
      </c>
      <c r="F72" s="20"/>
      <c r="G72" s="31">
        <v>0</v>
      </c>
      <c r="H72" s="20"/>
    </row>
    <row r="73" s="2" customFormat="1" ht="19.9" customHeight="1" spans="1:8">
      <c r="A73" s="21">
        <v>514</v>
      </c>
      <c r="B73" s="21" t="s">
        <v>1105</v>
      </c>
      <c r="C73" s="18">
        <f>SUM(C74:C75)</f>
        <v>0</v>
      </c>
      <c r="D73" s="18">
        <f>SUM(D74:D75)</f>
        <v>0</v>
      </c>
      <c r="E73" s="31" t="str">
        <f t="shared" si="28"/>
        <v/>
      </c>
      <c r="F73" s="18">
        <f>SUM(F74:F75)</f>
        <v>0</v>
      </c>
      <c r="G73" s="31"/>
      <c r="H73" s="20">
        <f t="shared" ref="H73" si="29">D73-F73</f>
        <v>0</v>
      </c>
    </row>
    <row r="74" s="3" customFormat="1" ht="19.9" hidden="1" customHeight="1" spans="1:8">
      <c r="A74" s="23">
        <v>51401</v>
      </c>
      <c r="B74" s="24" t="s">
        <v>1024</v>
      </c>
      <c r="C74" s="26"/>
      <c r="D74" s="26"/>
      <c r="E74" s="31" t="str">
        <f t="shared" si="28"/>
        <v/>
      </c>
      <c r="F74" s="26"/>
      <c r="G74" s="31">
        <v>0</v>
      </c>
      <c r="H74" s="30">
        <f t="shared" ref="H74:H76" si="30">D74-F74</f>
        <v>0</v>
      </c>
    </row>
    <row r="75" s="3" customFormat="1" ht="19.9" hidden="1" customHeight="1" spans="1:8">
      <c r="A75" s="23">
        <v>51402</v>
      </c>
      <c r="B75" s="24" t="s">
        <v>1106</v>
      </c>
      <c r="C75" s="26"/>
      <c r="D75" s="26"/>
      <c r="E75" s="31" t="str">
        <f t="shared" si="28"/>
        <v/>
      </c>
      <c r="F75" s="26"/>
      <c r="G75" s="31">
        <v>0</v>
      </c>
      <c r="H75" s="30">
        <f t="shared" si="30"/>
        <v>0</v>
      </c>
    </row>
    <row r="76" s="2" customFormat="1" ht="19.9" customHeight="1" spans="1:8">
      <c r="A76" s="21">
        <v>599</v>
      </c>
      <c r="B76" s="21" t="s">
        <v>1025</v>
      </c>
      <c r="C76" s="18">
        <f>C80</f>
        <v>0</v>
      </c>
      <c r="D76" s="18">
        <f>D80</f>
        <v>0</v>
      </c>
      <c r="E76" s="19" t="str">
        <f t="shared" si="28"/>
        <v/>
      </c>
      <c r="F76" s="18">
        <f>F80</f>
        <v>0</v>
      </c>
      <c r="G76" s="19" t="str">
        <f t="shared" ref="G76" si="31">IFERROR(H76/F76*100,"")</f>
        <v/>
      </c>
      <c r="H76" s="20">
        <f t="shared" si="30"/>
        <v>0</v>
      </c>
    </row>
    <row r="77" s="3" customFormat="1" ht="19.9" hidden="1" customHeight="1" spans="1:8">
      <c r="A77" s="23">
        <v>59906</v>
      </c>
      <c r="B77" s="24" t="s">
        <v>1107</v>
      </c>
      <c r="C77" s="26">
        <v>0</v>
      </c>
      <c r="D77" s="26"/>
      <c r="E77" s="19" t="str">
        <f t="shared" si="28"/>
        <v/>
      </c>
      <c r="F77" s="20"/>
      <c r="G77" s="19"/>
      <c r="H77" s="20"/>
    </row>
    <row r="78" s="3" customFormat="1" ht="19.9" hidden="1" customHeight="1" spans="1:8">
      <c r="A78" s="23">
        <v>59907</v>
      </c>
      <c r="B78" s="24" t="s">
        <v>277</v>
      </c>
      <c r="C78" s="26">
        <v>0</v>
      </c>
      <c r="D78" s="26"/>
      <c r="E78" s="19" t="str">
        <f t="shared" si="28"/>
        <v/>
      </c>
      <c r="F78" s="20"/>
      <c r="G78" s="19"/>
      <c r="H78" s="20"/>
    </row>
    <row r="79" s="3" customFormat="1" ht="27" hidden="1" spans="1:8">
      <c r="A79" s="23">
        <v>59908</v>
      </c>
      <c r="B79" s="24" t="s">
        <v>1108</v>
      </c>
      <c r="C79" s="26">
        <v>0</v>
      </c>
      <c r="D79" s="26"/>
      <c r="E79" s="19" t="str">
        <f t="shared" si="28"/>
        <v/>
      </c>
      <c r="F79" s="20"/>
      <c r="G79" s="19"/>
      <c r="H79" s="20"/>
    </row>
    <row r="80" s="3" customFormat="1" ht="19.9" hidden="1" customHeight="1" spans="1:8">
      <c r="A80" s="23">
        <v>59999</v>
      </c>
      <c r="B80" s="24" t="s">
        <v>1025</v>
      </c>
      <c r="C80" s="26"/>
      <c r="D80" s="26"/>
      <c r="E80" s="27" t="str">
        <f t="shared" si="28"/>
        <v/>
      </c>
      <c r="F80" s="28"/>
      <c r="G80" s="29" t="str">
        <f t="shared" ref="G80:G83" si="32">IFERROR(H80/F80*100,"")</f>
        <v/>
      </c>
      <c r="H80" s="30">
        <f t="shared" ref="H80:H83" si="33">D80-F80</f>
        <v>0</v>
      </c>
    </row>
    <row r="81" s="2" customFormat="1" ht="28.5" customHeight="1" spans="1:8">
      <c r="A81" s="33" t="s">
        <v>58</v>
      </c>
      <c r="B81" s="34"/>
      <c r="C81" s="18">
        <f>C82+C83</f>
        <v>1178</v>
      </c>
      <c r="D81" s="18">
        <f>D82+D83</f>
        <v>1178</v>
      </c>
      <c r="E81" s="19">
        <f t="shared" si="28"/>
        <v>100</v>
      </c>
      <c r="F81" s="18">
        <f>F82+F83</f>
        <v>989</v>
      </c>
      <c r="G81" s="19">
        <f t="shared" si="32"/>
        <v>19.1102123356926</v>
      </c>
      <c r="H81" s="20">
        <f t="shared" si="33"/>
        <v>189</v>
      </c>
    </row>
    <row r="82" s="2" customFormat="1" ht="20.25" customHeight="1" spans="1:8">
      <c r="A82" s="35">
        <v>2300601</v>
      </c>
      <c r="B82" s="36" t="s">
        <v>1034</v>
      </c>
      <c r="C82" s="18">
        <v>0</v>
      </c>
      <c r="D82" s="18">
        <v>0</v>
      </c>
      <c r="E82" s="19" t="str">
        <f t="shared" si="28"/>
        <v/>
      </c>
      <c r="F82" s="18">
        <f>'龙口镇一般预算支出-功能'!F1160</f>
        <v>0</v>
      </c>
      <c r="G82" s="19" t="str">
        <f t="shared" si="32"/>
        <v/>
      </c>
      <c r="H82" s="20">
        <f t="shared" si="33"/>
        <v>0</v>
      </c>
    </row>
    <row r="83" ht="20.25" customHeight="1" spans="1:8">
      <c r="A83" s="35">
        <v>2300602</v>
      </c>
      <c r="B83" s="36" t="s">
        <v>1035</v>
      </c>
      <c r="C83" s="18">
        <f>SUM(C84:C86)</f>
        <v>1178</v>
      </c>
      <c r="D83" s="18">
        <f>SUM(D84:D86)</f>
        <v>1178</v>
      </c>
      <c r="E83" s="19">
        <f t="shared" si="28"/>
        <v>100</v>
      </c>
      <c r="F83" s="18">
        <f>'龙口镇一般预算支出-功能'!F1161</f>
        <v>989</v>
      </c>
      <c r="G83" s="19">
        <f t="shared" si="32"/>
        <v>19.1102123356926</v>
      </c>
      <c r="H83" s="20">
        <f t="shared" si="33"/>
        <v>189</v>
      </c>
    </row>
    <row r="84" s="4" customFormat="1" ht="25.5" customHeight="1" spans="1:8">
      <c r="A84" s="37"/>
      <c r="B84" s="38" t="s">
        <v>1036</v>
      </c>
      <c r="C84" s="39">
        <v>486</v>
      </c>
      <c r="D84" s="39">
        <v>486</v>
      </c>
      <c r="E84" s="27">
        <f t="shared" si="28"/>
        <v>100</v>
      </c>
      <c r="F84" s="40">
        <v>486</v>
      </c>
      <c r="G84" s="27"/>
      <c r="H84" s="30">
        <f t="shared" ref="H84:H88" si="34">D84-F84</f>
        <v>0</v>
      </c>
    </row>
    <row r="85" s="4" customFormat="1" ht="25.5" customHeight="1" spans="1:8">
      <c r="A85" s="37"/>
      <c r="B85" s="38" t="s">
        <v>1037</v>
      </c>
      <c r="C85" s="39">
        <v>232</v>
      </c>
      <c r="D85" s="39">
        <v>232</v>
      </c>
      <c r="E85" s="27">
        <f t="shared" si="28"/>
        <v>100</v>
      </c>
      <c r="F85" s="40">
        <v>202</v>
      </c>
      <c r="G85" s="29">
        <f t="shared" ref="G84:G88" si="35">IFERROR(H85/F85*100,"")</f>
        <v>14.8514851485149</v>
      </c>
      <c r="H85" s="30">
        <f t="shared" si="34"/>
        <v>30</v>
      </c>
    </row>
    <row r="86" s="4" customFormat="1" ht="25.5" customHeight="1" spans="1:8">
      <c r="A86" s="37"/>
      <c r="B86" s="38" t="s">
        <v>1038</v>
      </c>
      <c r="C86" s="39">
        <v>460</v>
      </c>
      <c r="D86" s="39">
        <v>460</v>
      </c>
      <c r="E86" s="27">
        <f t="shared" si="28"/>
        <v>100</v>
      </c>
      <c r="F86" s="40">
        <v>301</v>
      </c>
      <c r="G86" s="29">
        <f t="shared" si="35"/>
        <v>52.8239202657807</v>
      </c>
      <c r="H86" s="30">
        <f t="shared" si="34"/>
        <v>159</v>
      </c>
    </row>
    <row r="87" ht="21.75" customHeight="1" spans="1:8">
      <c r="A87" s="33" t="s">
        <v>1109</v>
      </c>
      <c r="B87" s="34"/>
      <c r="C87" s="18">
        <f>C88</f>
        <v>0</v>
      </c>
      <c r="D87" s="18">
        <f>D88</f>
        <v>0</v>
      </c>
      <c r="E87" s="19" t="str">
        <f t="shared" si="28"/>
        <v/>
      </c>
      <c r="F87" s="18">
        <f>'龙口镇一般预算支出-功能'!F1165</f>
        <v>0</v>
      </c>
      <c r="G87" s="19" t="str">
        <f t="shared" si="35"/>
        <v/>
      </c>
      <c r="H87" s="20">
        <f t="shared" si="34"/>
        <v>0</v>
      </c>
    </row>
    <row r="88" ht="21.75" customHeight="1" spans="1:8">
      <c r="A88" s="41">
        <v>23103</v>
      </c>
      <c r="B88" s="41" t="s">
        <v>1039</v>
      </c>
      <c r="C88" s="18">
        <f>C89</f>
        <v>0</v>
      </c>
      <c r="D88" s="18">
        <f>D89</f>
        <v>0</v>
      </c>
      <c r="E88" s="19" t="str">
        <f t="shared" si="28"/>
        <v/>
      </c>
      <c r="F88" s="18">
        <f>'龙口镇一般预算支出-功能'!F1166</f>
        <v>0</v>
      </c>
      <c r="G88" s="19" t="str">
        <f t="shared" si="35"/>
        <v/>
      </c>
      <c r="H88" s="20">
        <f t="shared" si="34"/>
        <v>0</v>
      </c>
    </row>
    <row r="89" s="4" customFormat="1" ht="21.75" hidden="1" customHeight="1" spans="1:8">
      <c r="A89" s="42">
        <v>2310301</v>
      </c>
      <c r="B89" s="38" t="s">
        <v>1040</v>
      </c>
      <c r="C89" s="39">
        <v>0</v>
      </c>
      <c r="D89" s="26">
        <f>'龙口镇一般预算支出-功能'!D1167</f>
        <v>0</v>
      </c>
      <c r="E89" s="27" t="str">
        <f t="shared" si="28"/>
        <v/>
      </c>
      <c r="F89" s="28">
        <f>'龙口镇一般预算支出-功能'!F1167</f>
        <v>0</v>
      </c>
      <c r="G89" s="29" t="str">
        <f t="shared" ref="G89:G93" si="36">IFERROR(H89/F89*100,"")</f>
        <v/>
      </c>
      <c r="H89" s="30">
        <f t="shared" ref="H89:H93" si="37">D89-F89</f>
        <v>0</v>
      </c>
    </row>
    <row r="90" ht="21.75" customHeight="1" spans="1:8">
      <c r="A90" s="33" t="s">
        <v>1110</v>
      </c>
      <c r="B90" s="34"/>
      <c r="C90" s="43">
        <v>0</v>
      </c>
      <c r="D90" s="18">
        <v>0</v>
      </c>
      <c r="E90" s="19" t="str">
        <f t="shared" si="28"/>
        <v/>
      </c>
      <c r="F90" s="18">
        <f>'龙口镇一般预算支出-功能'!F1168</f>
        <v>0</v>
      </c>
      <c r="G90" s="19" t="str">
        <f t="shared" si="36"/>
        <v/>
      </c>
      <c r="H90" s="20">
        <f t="shared" si="37"/>
        <v>0</v>
      </c>
    </row>
    <row r="91" ht="21.75" customHeight="1" spans="1:8">
      <c r="A91" s="41">
        <v>23009</v>
      </c>
      <c r="B91" s="44" t="s">
        <v>1041</v>
      </c>
      <c r="C91" s="43">
        <v>0</v>
      </c>
      <c r="D91" s="18">
        <v>0</v>
      </c>
      <c r="E91" s="19" t="str">
        <f t="shared" si="28"/>
        <v/>
      </c>
      <c r="F91" s="18">
        <f>'龙口镇一般预算支出-功能'!F1169</f>
        <v>0</v>
      </c>
      <c r="G91" s="19" t="str">
        <f t="shared" si="36"/>
        <v/>
      </c>
      <c r="H91" s="20">
        <f t="shared" si="37"/>
        <v>0</v>
      </c>
    </row>
    <row r="92" ht="21.75" customHeight="1" spans="1:8">
      <c r="A92" s="16" t="s">
        <v>1111</v>
      </c>
      <c r="B92" s="17"/>
      <c r="C92" s="43">
        <v>0</v>
      </c>
      <c r="D92" s="18">
        <v>0</v>
      </c>
      <c r="E92" s="19" t="str">
        <f t="shared" si="28"/>
        <v/>
      </c>
      <c r="F92" s="18">
        <f>'龙口镇一般预算支出-功能'!F1170</f>
        <v>0</v>
      </c>
      <c r="G92" s="19" t="str">
        <f t="shared" si="36"/>
        <v/>
      </c>
      <c r="H92" s="20">
        <f t="shared" si="37"/>
        <v>0</v>
      </c>
    </row>
    <row r="93" ht="21.75" customHeight="1" spans="1:8">
      <c r="A93" s="45" t="s">
        <v>71</v>
      </c>
      <c r="B93" s="45"/>
      <c r="C93" s="18">
        <f>龙口镇一般预算收入!C58</f>
        <v>15418</v>
      </c>
      <c r="D93" s="18">
        <f>龙口镇一般预算收入!D58</f>
        <v>18087</v>
      </c>
      <c r="E93" s="19">
        <f t="shared" si="28"/>
        <v>117.310935270463</v>
      </c>
      <c r="F93" s="18">
        <f>'龙口镇一般预算支出-功能'!F1171</f>
        <v>17966</v>
      </c>
      <c r="G93" s="19">
        <f t="shared" si="36"/>
        <v>0.673494378270066</v>
      </c>
      <c r="H93" s="20">
        <f t="shared" si="37"/>
        <v>121</v>
      </c>
    </row>
  </sheetData>
  <mergeCells count="8">
    <mergeCell ref="A2:H2"/>
    <mergeCell ref="A3:G3"/>
    <mergeCell ref="A5:B5"/>
    <mergeCell ref="A81:B81"/>
    <mergeCell ref="A87:B87"/>
    <mergeCell ref="A90:B90"/>
    <mergeCell ref="A92:B92"/>
    <mergeCell ref="A93:B93"/>
  </mergeCells>
  <printOptions horizontalCentered="1"/>
  <pageMargins left="0.393055555555556" right="0.393055555555556" top="0.393055555555556" bottom="0.393055555555556" header="0" footer="0.196527777777778"/>
  <pageSetup paperSize="9" fitToHeight="0" orientation="landscape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龙口镇封面</vt:lpstr>
      <vt:lpstr>龙口镇收支总表</vt:lpstr>
      <vt:lpstr>龙口镇一般预算收入</vt:lpstr>
      <vt:lpstr>龙口镇一般预算支出-功能</vt:lpstr>
      <vt:lpstr>龙口镇一般预算支出-经济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李文彦</dc:creator>
  <cp:lastModifiedBy>Pandada</cp:lastModifiedBy>
  <dcterms:created xsi:type="dcterms:W3CDTF">2015-01-25T10:15:00Z</dcterms:created>
  <cp:lastPrinted>2019-01-09T07:43:00Z</cp:lastPrinted>
  <dcterms:modified xsi:type="dcterms:W3CDTF">2019-02-18T10:11:26Z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14</vt:lpwstr>
  </property>
  <property fmtid="{D5CDD505-2E9C-101B-9397-08002B2CF9AE}" pid="3" name="KSOProductBuildVer">
    <vt:lpwstr>2052-11.1.0.8214</vt:lpwstr>
  </property>
</Properties>
</file>