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15" tabRatio="939" activeTab="2"/>
  </bookViews>
  <sheets>
    <sheet name="封面" sheetId="1" r:id="rId1"/>
    <sheet name="收支总表" sheetId="11" r:id="rId2"/>
    <sheet name="一般公共预算收入" sheetId="12" r:id="rId3"/>
    <sheet name="一般预算支出-功能" sheetId="3" r:id="rId4"/>
    <sheet name="一般预算支出-经济" sheetId="4" r:id="rId5"/>
  </sheets>
  <definedNames>
    <definedName name="_xlnm._FilterDatabase" localSheetId="3" hidden="1">'一般预算支出-功能'!$A$4:$F$1406</definedName>
    <definedName name="_xlnm._FilterDatabase" localSheetId="4" hidden="1">'一般预算支出-经济'!$A$5:$F$85</definedName>
    <definedName name="_xlnm.Print_Area" localSheetId="4">'一般预算支出-经济'!$A$1:$F$85</definedName>
    <definedName name="_xlnm.Print_Titles" localSheetId="2">一般公共预算收入!$1:$4</definedName>
    <definedName name="_xlnm.Print_Titles" localSheetId="3">'一般预算支出-功能'!$1:$4</definedName>
    <definedName name="_xlnm.Print_Titles" localSheetId="4">'一般预算支出-经济'!$1:$4</definedName>
  </definedNames>
  <calcPr calcId="144525"/>
</workbook>
</file>

<file path=xl/sharedStrings.xml><?xml version="1.0" encoding="utf-8"?>
<sst xmlns="http://schemas.openxmlformats.org/spreadsheetml/2006/main" count="1621" uniqueCount="1230">
  <si>
    <t>附件3：</t>
  </si>
  <si>
    <t>龙口镇2019年一般公共预算安排情况表</t>
  </si>
  <si>
    <t>附件3-1：</t>
  </si>
  <si>
    <t>单位：万元</t>
  </si>
  <si>
    <t>收入项目</t>
  </si>
  <si>
    <t>支出项目</t>
  </si>
  <si>
    <t>科目号</t>
  </si>
  <si>
    <t>科目名称</t>
  </si>
  <si>
    <t>2018年实绩</t>
  </si>
  <si>
    <t>2019年预算</t>
  </si>
  <si>
    <t>比上年实绩增(减)%</t>
  </si>
  <si>
    <t>一、一般公共预算收入</t>
  </si>
  <si>
    <t>一、一般公共预算支出</t>
  </si>
  <si>
    <t>税收收入</t>
  </si>
  <si>
    <t>非税收入</t>
  </si>
  <si>
    <t>国防支出</t>
  </si>
  <si>
    <t>二、上级补助收入</t>
  </si>
  <si>
    <t>返还性收入</t>
  </si>
  <si>
    <t>一般性转移支付收入</t>
  </si>
  <si>
    <t>专项转移支付收入</t>
  </si>
  <si>
    <t>县级对镇街转移支付</t>
  </si>
  <si>
    <t>三、债务转贷收入</t>
  </si>
  <si>
    <t>四、上年结余结转</t>
  </si>
  <si>
    <t>五、调入资金</t>
  </si>
  <si>
    <t>灾害防治及应急管理支出</t>
  </si>
  <si>
    <t>预备费</t>
  </si>
  <si>
    <t>其他支出</t>
  </si>
  <si>
    <t>债务付息支出</t>
  </si>
  <si>
    <t>债务发行费用支出</t>
  </si>
  <si>
    <t>二、上解上级支出</t>
  </si>
  <si>
    <t>三、债务还本支出</t>
  </si>
  <si>
    <t>四、年终结转</t>
  </si>
  <si>
    <t>五、补充预算稳定调节基金</t>
  </si>
  <si>
    <t>收入合计</t>
  </si>
  <si>
    <t>支出合计</t>
  </si>
  <si>
    <t>附件3-2：</t>
  </si>
  <si>
    <t>龙口镇2019年一般公共预算收入预算安排情况表</t>
  </si>
  <si>
    <t>单位:万元</t>
  </si>
  <si>
    <t>比上年实绩增(减)额</t>
  </si>
  <si>
    <t>占一般公共预算收入%</t>
  </si>
  <si>
    <t>备注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</si>
  <si>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</si>
  <si>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</si>
  <si>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</si>
  <si>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</si>
  <si>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</si>
  <si>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</si>
  <si>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</si>
  <si>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</si>
  <si>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</si>
  <si>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</si>
  <si>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</si>
  <si>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</si>
  <si>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环境保护税</t>
  </si>
  <si>
    <t>专项收入</t>
  </si>
  <si>
    <t>教育费附加收入（含教师继续培训收入）</t>
  </si>
  <si>
    <t>行政事业性收费收入</t>
  </si>
  <si>
    <t>罚没收入</t>
  </si>
  <si>
    <t>国有资本经营收入</t>
  </si>
  <si>
    <t>国有资源（资产）有偿使用收入</t>
  </si>
  <si>
    <t>捐赠收入</t>
  </si>
  <si>
    <t>政府住房基金收入</t>
  </si>
  <si>
    <t>其他收入</t>
  </si>
  <si>
    <t>参考镇街结算表</t>
  </si>
  <si>
    <r>
      <rPr>
        <sz val="11.5"/>
        <rFont val="宋体"/>
        <charset val="134"/>
      </rPr>
      <t xml:space="preserve"> </t>
    </r>
    <r>
      <rPr>
        <sz val="11.5"/>
        <rFont val="宋体"/>
        <charset val="134"/>
      </rPr>
      <t xml:space="preserve">  </t>
    </r>
    <r>
      <rPr>
        <sz val="11.5"/>
        <rFont val="宋体"/>
        <charset val="134"/>
      </rPr>
      <t>其他税收返还收入</t>
    </r>
  </si>
  <si>
    <t>四税体制改革基数返还。按镇街结算表</t>
  </si>
  <si>
    <t>预下达到各镇街的2017年一般性转移支付（中央、省、江门级）</t>
  </si>
  <si>
    <t>结算补助收入</t>
  </si>
  <si>
    <t>企业事业单位划转补助收入</t>
  </si>
  <si>
    <t>双合：华侨农场事业费划转21万，省对双合的财力补助232万。</t>
  </si>
  <si>
    <t>基本养老金转移支付收入</t>
  </si>
  <si>
    <t>城乡居民医疗保险转移支付收入</t>
  </si>
  <si>
    <t>固定数额补助收入</t>
  </si>
  <si>
    <t>按镇街结算表。包含农村税费改革补助收入，缓解县乡财政困难综合性财力补助。</t>
  </si>
  <si>
    <t>预下达到各镇街的2019年专项转移支付（中央、省、江门级）</t>
  </si>
  <si>
    <t>市与镇结算项目，参考镇级结算表。</t>
  </si>
  <si>
    <t>生态转移支付/实验中学</t>
  </si>
  <si>
    <t>困难镇补助</t>
  </si>
  <si>
    <t>体制补助</t>
  </si>
  <si>
    <t>城乡义务教育等转移支付收入</t>
  </si>
  <si>
    <t>应返还额度</t>
  </si>
  <si>
    <t>其他一般性转移支付收入</t>
  </si>
  <si>
    <t>其他转移支付</t>
  </si>
  <si>
    <t>镇级结算表其他转移收入和补助镇街缺口。</t>
  </si>
  <si>
    <t>镇街无此收入。</t>
  </si>
  <si>
    <t>地方政府一般债务转贷收入</t>
  </si>
  <si>
    <t>地方政府一般债券转贷收入</t>
  </si>
  <si>
    <t>地方政府其他一般债务转贷收入</t>
  </si>
  <si>
    <t>上年结余收入</t>
  </si>
  <si>
    <t>镇级财力上年结余收入</t>
  </si>
  <si>
    <t>镇街上年结余</t>
  </si>
  <si>
    <t>调入一般公共预算资金</t>
  </si>
  <si>
    <t>从预算稳定调节基金调入一般公共预算</t>
  </si>
  <si>
    <t>从政府性基金预算调入一般公共预算</t>
  </si>
  <si>
    <t>从其他资金调入一般公共预算</t>
  </si>
  <si>
    <t>收  入  合  计</t>
  </si>
  <si>
    <t>附件3-3：</t>
  </si>
  <si>
    <t>龙口镇2019年一般公共预算支出预算安排情况表</t>
  </si>
  <si>
    <t>（功能分类支出）</t>
  </si>
  <si>
    <t>一般公共服务支出</t>
  </si>
  <si>
    <t xml:space="preserve"> 人大事务</t>
  </si>
  <si>
    <t>行政运行</t>
  </si>
  <si>
    <t>一般行政管理事务</t>
  </si>
  <si>
    <t>机关服务</t>
  </si>
  <si>
    <t>人大会议</t>
  </si>
  <si>
    <t>人大立法</t>
  </si>
  <si>
    <t>人大监督</t>
  </si>
  <si>
    <t>人大代表履职能力提升</t>
  </si>
  <si>
    <t>代表工作</t>
  </si>
  <si>
    <t>人大信访工作</t>
  </si>
  <si>
    <t>事业运行</t>
  </si>
  <si>
    <t>其他人大事务支出</t>
  </si>
  <si>
    <t xml:space="preserve"> 政协事务</t>
  </si>
  <si>
    <t>政协会议</t>
  </si>
  <si>
    <t>委员视察</t>
  </si>
  <si>
    <t>参政议政</t>
  </si>
  <si>
    <t>其他政协事务支出</t>
  </si>
  <si>
    <t xml:space="preserve"> 政府办公厅（室）及相关机构事务</t>
  </si>
  <si>
    <t>专项服务</t>
  </si>
  <si>
    <t>专项业务活动</t>
  </si>
  <si>
    <t>政务公开审批</t>
  </si>
  <si>
    <t>信访事务</t>
  </si>
  <si>
    <t>参事事务</t>
  </si>
  <si>
    <t>其他政府办公厅（室）及相关机构事务支出</t>
  </si>
  <si>
    <t xml:space="preserve"> 发展与改革事务</t>
  </si>
  <si>
    <t>战略规划与实施</t>
  </si>
  <si>
    <t>日常经济运行调节</t>
  </si>
  <si>
    <t>社会事业发展规划</t>
  </si>
  <si>
    <t>经济体制改革研究</t>
  </si>
  <si>
    <t>物价管理</t>
  </si>
  <si>
    <t>应对气候变化管理事务</t>
  </si>
  <si>
    <t>其他发展与改革事务支出</t>
  </si>
  <si>
    <t xml:space="preserve"> 统计信息事务</t>
  </si>
  <si>
    <t>信息事务</t>
  </si>
  <si>
    <t>专项统计业务</t>
  </si>
  <si>
    <t>统计管理</t>
  </si>
  <si>
    <t>专项普查活动</t>
  </si>
  <si>
    <t>统计抽样调查</t>
  </si>
  <si>
    <t>其他统计信息事务支出</t>
  </si>
  <si>
    <t xml:space="preserve"> 财政事务</t>
  </si>
  <si>
    <t>预算改革业务</t>
  </si>
  <si>
    <t>财政国库业务</t>
  </si>
  <si>
    <t>财政监察</t>
  </si>
  <si>
    <t>信息化建设</t>
  </si>
  <si>
    <t>财政委托业务支出</t>
  </si>
  <si>
    <t>其他财政事务支出</t>
  </si>
  <si>
    <t xml:space="preserve"> 税收事务</t>
  </si>
  <si>
    <t>税务办案</t>
  </si>
  <si>
    <t>税务登记证及发票管理</t>
  </si>
  <si>
    <t>代扣代收代征税款手续费</t>
  </si>
  <si>
    <t>税务宣传</t>
  </si>
  <si>
    <t>协税护税</t>
  </si>
  <si>
    <t>其他税收事务支出</t>
  </si>
  <si>
    <t xml:space="preserve"> 审计事务</t>
  </si>
  <si>
    <t>审计业务</t>
  </si>
  <si>
    <t>审计管理</t>
  </si>
  <si>
    <t>其他审计事务支出</t>
  </si>
  <si>
    <t xml:space="preserve"> 海关事务</t>
  </si>
  <si>
    <t>缉私办案</t>
  </si>
  <si>
    <t>口岸管理</t>
  </si>
  <si>
    <t>海关关务</t>
  </si>
  <si>
    <t>关税征管</t>
  </si>
  <si>
    <t>海关监管</t>
  </si>
  <si>
    <t>检验检疫</t>
  </si>
  <si>
    <t>其他海关事务支出</t>
  </si>
  <si>
    <t xml:space="preserve"> 人力资源事务</t>
  </si>
  <si>
    <t>政府特殊津贴</t>
  </si>
  <si>
    <t>资助留学回国人员</t>
  </si>
  <si>
    <t>博士后日常经费</t>
  </si>
  <si>
    <t>引进人才费用</t>
  </si>
  <si>
    <t>其他人力资源事务支出</t>
  </si>
  <si>
    <t xml:space="preserve"> 纪检监察事务</t>
  </si>
  <si>
    <t>大案要案查处</t>
  </si>
  <si>
    <t>派驻派出机构</t>
  </si>
  <si>
    <t>中央巡视</t>
  </si>
  <si>
    <t>其他纪检监察事务支出</t>
  </si>
  <si>
    <t xml:space="preserve"> 商贸事务</t>
  </si>
  <si>
    <t>对外贸易管理</t>
  </si>
  <si>
    <t>国际经济合作</t>
  </si>
  <si>
    <t>外资管理</t>
  </si>
  <si>
    <t>国内贸易管理</t>
  </si>
  <si>
    <t>招商引资</t>
  </si>
  <si>
    <t>其他商贸事务支出</t>
  </si>
  <si>
    <t xml:space="preserve"> 知识产权事务</t>
  </si>
  <si>
    <t>专利审批</t>
  </si>
  <si>
    <t>国家知识产权战略</t>
  </si>
  <si>
    <t>专利试点和产业化推进</t>
  </si>
  <si>
    <t>专利执法</t>
  </si>
  <si>
    <t>国际组织专项活动</t>
  </si>
  <si>
    <t>知识产权宏观管理</t>
  </si>
  <si>
    <t>商标管理</t>
  </si>
  <si>
    <t>原产地地理标志管理</t>
  </si>
  <si>
    <t>其他知识产权事务支出</t>
  </si>
  <si>
    <t xml:space="preserve"> 民族事务</t>
  </si>
  <si>
    <t>民族工作专项</t>
  </si>
  <si>
    <t>其他民族事务支出</t>
  </si>
  <si>
    <t xml:space="preserve"> 港澳台事务</t>
  </si>
  <si>
    <t>港澳事务</t>
  </si>
  <si>
    <t>台湾事务</t>
  </si>
  <si>
    <t>其他港澳台事务支出</t>
  </si>
  <si>
    <t xml:space="preserve"> 档案事务</t>
  </si>
  <si>
    <t>档案馆</t>
  </si>
  <si>
    <t>其他档案事务支出</t>
  </si>
  <si>
    <t xml:space="preserve"> 民主党派及工商联事务</t>
  </si>
  <si>
    <t>其他民主党派及工商联事务支出</t>
  </si>
  <si>
    <t xml:space="preserve"> 群众团体事务</t>
  </si>
  <si>
    <t>工会事务</t>
  </si>
  <si>
    <t>其他群众团体事务支出</t>
  </si>
  <si>
    <t xml:space="preserve"> 党委办公厅（室）及相关机构事务</t>
  </si>
  <si>
    <t>专项业务</t>
  </si>
  <si>
    <t>其他党委办公厅（室）及相关机构事务支出</t>
  </si>
  <si>
    <t xml:space="preserve"> 组织事务</t>
  </si>
  <si>
    <t>公务员事务</t>
  </si>
  <si>
    <t>其他组织事务支出</t>
  </si>
  <si>
    <t xml:space="preserve"> 宣传事务</t>
  </si>
  <si>
    <t>其他宣传事务支出</t>
  </si>
  <si>
    <t xml:space="preserve"> 统战事务</t>
  </si>
  <si>
    <t>宗教事务</t>
  </si>
  <si>
    <t>华侨事务</t>
  </si>
  <si>
    <t>其他统战事务支出</t>
  </si>
  <si>
    <t xml:space="preserve"> 对外联络事务</t>
  </si>
  <si>
    <t>其他对外联络事务支出</t>
  </si>
  <si>
    <t xml:space="preserve"> 其他共产党事务支出</t>
  </si>
  <si>
    <t>其他共产党事务支出</t>
  </si>
  <si>
    <t xml:space="preserve"> 网信事务</t>
  </si>
  <si>
    <t>其他网信事务支出</t>
  </si>
  <si>
    <t xml:space="preserve"> 市场监督管理事务</t>
  </si>
  <si>
    <t>市场监督管理专项</t>
  </si>
  <si>
    <t>市场监管执法</t>
  </si>
  <si>
    <t>消费者权益保护</t>
  </si>
  <si>
    <t>价格监督检查</t>
  </si>
  <si>
    <t>市场监督管理技术支持</t>
  </si>
  <si>
    <t>认证认可监督管理</t>
  </si>
  <si>
    <t>标准化管理</t>
  </si>
  <si>
    <t>药品事务</t>
  </si>
  <si>
    <t>医疗器械事务</t>
  </si>
  <si>
    <t>化妆品事务</t>
  </si>
  <si>
    <t>其他市场监督管理事务</t>
  </si>
  <si>
    <t xml:space="preserve"> 其他一般公共服务支出</t>
  </si>
  <si>
    <t>国家赔偿费用支出</t>
  </si>
  <si>
    <t>其他一般公共服务支出</t>
  </si>
  <si>
    <t>外交支出</t>
  </si>
  <si>
    <t xml:space="preserve"> 外交管理事务</t>
  </si>
  <si>
    <t>其他外交管理事务支出</t>
  </si>
  <si>
    <t xml:space="preserve"> 驻外机构</t>
  </si>
  <si>
    <t>驻外使领馆(团、处)</t>
  </si>
  <si>
    <t>其他驻外机构支出</t>
  </si>
  <si>
    <t xml:space="preserve"> 对外援助</t>
  </si>
  <si>
    <t>援外优惠贷款贴息</t>
  </si>
  <si>
    <t>对外援助</t>
  </si>
  <si>
    <t xml:space="preserve"> 国际组织</t>
  </si>
  <si>
    <t>国际组织会费</t>
  </si>
  <si>
    <t>国际组织捐赠</t>
  </si>
  <si>
    <t>维和摊款</t>
  </si>
  <si>
    <t>国际组织股金及基金</t>
  </si>
  <si>
    <t>其他国际组织支出</t>
  </si>
  <si>
    <t xml:space="preserve"> 对外合作与交流</t>
  </si>
  <si>
    <t>在华国际会议</t>
  </si>
  <si>
    <t>国际交流活动</t>
  </si>
  <si>
    <t>其他对外合作与交流支出</t>
  </si>
  <si>
    <t xml:space="preserve"> 对外宣传</t>
  </si>
  <si>
    <t>对外宣传</t>
  </si>
  <si>
    <t xml:space="preserve"> 边界勘界联检</t>
  </si>
  <si>
    <t>边界勘界</t>
  </si>
  <si>
    <t>边界联检</t>
  </si>
  <si>
    <t>边界界桩维护</t>
  </si>
  <si>
    <t xml:space="preserve"> 国际发展合作</t>
  </si>
  <si>
    <t>其他国际发展合作支出</t>
  </si>
  <si>
    <t xml:space="preserve"> 其他外交支出</t>
  </si>
  <si>
    <t>其他外交支出</t>
  </si>
  <si>
    <t xml:space="preserve"> 现役部队</t>
  </si>
  <si>
    <t>现役部队</t>
  </si>
  <si>
    <t xml:space="preserve"> 国防科研事业</t>
  </si>
  <si>
    <t>国防科研事业</t>
  </si>
  <si>
    <t xml:space="preserve"> 专项工程</t>
  </si>
  <si>
    <t>专项工程</t>
  </si>
  <si>
    <t xml:space="preserve"> 国防动员</t>
  </si>
  <si>
    <t>兵役征集</t>
  </si>
  <si>
    <t>经济动员</t>
  </si>
  <si>
    <t>人民防空</t>
  </si>
  <si>
    <t>交通战备</t>
  </si>
  <si>
    <t>国防教育</t>
  </si>
  <si>
    <t>预备役部队</t>
  </si>
  <si>
    <t>民兵</t>
  </si>
  <si>
    <t>边海防</t>
  </si>
  <si>
    <t>其他国防动员支出</t>
  </si>
  <si>
    <t xml:space="preserve"> 其他国防支出</t>
  </si>
  <si>
    <t>其他国防支出</t>
  </si>
  <si>
    <t>公共安全支出</t>
  </si>
  <si>
    <t xml:space="preserve"> 武装警察部队</t>
  </si>
  <si>
    <t>武装警察部队</t>
  </si>
  <si>
    <t>其他武装警察部队支出</t>
  </si>
  <si>
    <t xml:space="preserve"> 公安</t>
  </si>
  <si>
    <t>执法办案</t>
  </si>
  <si>
    <t>特别业务</t>
  </si>
  <si>
    <t>其他公安支出</t>
  </si>
  <si>
    <t xml:space="preserve"> 国家安全</t>
  </si>
  <si>
    <t>安全业务</t>
  </si>
  <si>
    <t>其他国家安全支出</t>
  </si>
  <si>
    <t xml:space="preserve"> 检察</t>
  </si>
  <si>
    <t>“两房”建设</t>
  </si>
  <si>
    <t>检察监督</t>
  </si>
  <si>
    <t>其他检察支出</t>
  </si>
  <si>
    <t xml:space="preserve"> 法院</t>
  </si>
  <si>
    <t>案件审判</t>
  </si>
  <si>
    <t>案件执行</t>
  </si>
  <si>
    <t>“两庭”建设</t>
  </si>
  <si>
    <t>其他法院支出</t>
  </si>
  <si>
    <t xml:space="preserve"> 司法</t>
  </si>
  <si>
    <t>基层司法业务</t>
  </si>
  <si>
    <t>普法宣传</t>
  </si>
  <si>
    <t>律师公证管理</t>
  </si>
  <si>
    <t>法律援助</t>
  </si>
  <si>
    <t>国家统一法律职业资格考试</t>
  </si>
  <si>
    <t>仲裁</t>
  </si>
  <si>
    <t>社区矫正</t>
  </si>
  <si>
    <t>司法鉴定</t>
  </si>
  <si>
    <t>法制建设</t>
  </si>
  <si>
    <t>其他司法支出</t>
  </si>
  <si>
    <t xml:space="preserve"> 监狱</t>
  </si>
  <si>
    <t>犯人生活</t>
  </si>
  <si>
    <t>犯人改造</t>
  </si>
  <si>
    <t>狱政设施建设</t>
  </si>
  <si>
    <t>其他监狱支出</t>
  </si>
  <si>
    <t xml:space="preserve"> 强制隔离戒毒</t>
  </si>
  <si>
    <t>强制隔离戒毒人员生活</t>
  </si>
  <si>
    <t>强制隔离戒毒人员教育</t>
  </si>
  <si>
    <t>所政设施建设</t>
  </si>
  <si>
    <t>其他强制隔离戒毒支出</t>
  </si>
  <si>
    <t xml:space="preserve"> 国家保密</t>
  </si>
  <si>
    <t>保密技术</t>
  </si>
  <si>
    <t>保密管理</t>
  </si>
  <si>
    <t>其他国家保密支出</t>
  </si>
  <si>
    <t xml:space="preserve"> 缉私警察</t>
  </si>
  <si>
    <t>缉私业务</t>
  </si>
  <si>
    <t>其他缉私警察支出</t>
  </si>
  <si>
    <t xml:space="preserve"> 其他公共安全支出</t>
  </si>
  <si>
    <t>其他公共安全支出</t>
  </si>
  <si>
    <t>教育支出</t>
  </si>
  <si>
    <t xml:space="preserve"> 教育管理事务</t>
  </si>
  <si>
    <t>其他教育管理事务支出</t>
  </si>
  <si>
    <t xml:space="preserve"> 普通教育</t>
  </si>
  <si>
    <t>学前教育</t>
  </si>
  <si>
    <t>小学教育</t>
  </si>
  <si>
    <t>初中教育</t>
  </si>
  <si>
    <t>高中教育</t>
  </si>
  <si>
    <t>高等教育</t>
  </si>
  <si>
    <t>化解农村义务教育债务支出</t>
  </si>
  <si>
    <t>化解普通高中债务支出</t>
  </si>
  <si>
    <t>其他普通教育支出</t>
  </si>
  <si>
    <t xml:space="preserve"> 职业教育</t>
  </si>
  <si>
    <t>初等职业教育</t>
  </si>
  <si>
    <t>中专教育</t>
  </si>
  <si>
    <t>技校教育</t>
  </si>
  <si>
    <t>职业高中教育</t>
  </si>
  <si>
    <t>高等职业教育</t>
  </si>
  <si>
    <t>其他职业教育支出</t>
  </si>
  <si>
    <t xml:space="preserve"> 成人教育</t>
  </si>
  <si>
    <t>成人初等教育</t>
  </si>
  <si>
    <t>成人中等教育</t>
  </si>
  <si>
    <t>成人高等教育</t>
  </si>
  <si>
    <t>成人广播电视教育</t>
  </si>
  <si>
    <t>其他成人教育支出</t>
  </si>
  <si>
    <t xml:space="preserve"> 广播电视教育</t>
  </si>
  <si>
    <t>广播电视学校</t>
  </si>
  <si>
    <t>教育电视台</t>
  </si>
  <si>
    <t>其他广播电视教育支出</t>
  </si>
  <si>
    <t xml:space="preserve"> 留学教育</t>
  </si>
  <si>
    <t>出国留学教育</t>
  </si>
  <si>
    <t>来华留学教育</t>
  </si>
  <si>
    <t>其他留学教育支出</t>
  </si>
  <si>
    <t xml:space="preserve"> 特殊教育</t>
  </si>
  <si>
    <t>特殊学校教育</t>
  </si>
  <si>
    <t>工读学校教育</t>
  </si>
  <si>
    <t>其他特殊教育支出</t>
  </si>
  <si>
    <t xml:space="preserve"> 进修及培训</t>
  </si>
  <si>
    <t>教师进修</t>
  </si>
  <si>
    <t>干部教育</t>
  </si>
  <si>
    <t>培训支出</t>
  </si>
  <si>
    <t>退役士兵能力提升</t>
  </si>
  <si>
    <t>其他进修及培训</t>
  </si>
  <si>
    <t xml:space="preserve"> 教育费附加安排的支出</t>
  </si>
  <si>
    <t>农村中小学校舍建设</t>
  </si>
  <si>
    <t>农村中小学教学设施</t>
  </si>
  <si>
    <t>城市中小学校舍建设</t>
  </si>
  <si>
    <t>城市中小学教学设施</t>
  </si>
  <si>
    <t>中等职业学校教学设施</t>
  </si>
  <si>
    <t>其他教育费附加安排的支出</t>
  </si>
  <si>
    <t xml:space="preserve"> 其他教育支出</t>
  </si>
  <si>
    <t>其他教育支出</t>
  </si>
  <si>
    <t>科学技术支出</t>
  </si>
  <si>
    <t xml:space="preserve"> 科学技术管理事务</t>
  </si>
  <si>
    <t>其他科学技术管理事务支出</t>
  </si>
  <si>
    <t xml:space="preserve"> 基础研究</t>
  </si>
  <si>
    <t>机构运行</t>
  </si>
  <si>
    <t>重点基础研究规划</t>
  </si>
  <si>
    <t>自然科学基金</t>
  </si>
  <si>
    <t>重点实验室及相关设施</t>
  </si>
  <si>
    <t>重大科学工程</t>
  </si>
  <si>
    <t>专项基础科研</t>
  </si>
  <si>
    <t>专项技术基础</t>
  </si>
  <si>
    <t>其他基础研究支出</t>
  </si>
  <si>
    <t xml:space="preserve"> 应用研究</t>
  </si>
  <si>
    <t>社会公益研究</t>
  </si>
  <si>
    <t>高技术研究</t>
  </si>
  <si>
    <t>专项科研试制</t>
  </si>
  <si>
    <t>其他应用研究支出</t>
  </si>
  <si>
    <t xml:space="preserve"> 技术研究与开发</t>
  </si>
  <si>
    <t>应用技术研究与开发</t>
  </si>
  <si>
    <t>产业技术研究与开发</t>
  </si>
  <si>
    <t>科技成果转化与扩散</t>
  </si>
  <si>
    <t>其他技术研究与开发支出</t>
  </si>
  <si>
    <t xml:space="preserve"> 科技条件与服务</t>
  </si>
  <si>
    <t>技术创新服务体系</t>
  </si>
  <si>
    <t>科技条件专项</t>
  </si>
  <si>
    <t>其他科技条件与服务支出</t>
  </si>
  <si>
    <t xml:space="preserve"> 社会科学</t>
  </si>
  <si>
    <t>社会科学研究机构</t>
  </si>
  <si>
    <t>社会科学研究</t>
  </si>
  <si>
    <t>社科基金支出</t>
  </si>
  <si>
    <t>其他社会科学支出</t>
  </si>
  <si>
    <t xml:space="preserve"> 科学技术普及</t>
  </si>
  <si>
    <t>科普活动</t>
  </si>
  <si>
    <t>青少年科技活动</t>
  </si>
  <si>
    <t>学术交流活动</t>
  </si>
  <si>
    <t>科技馆站</t>
  </si>
  <si>
    <t>其他科学技术普及支出</t>
  </si>
  <si>
    <t xml:space="preserve"> 科技交流与合作</t>
  </si>
  <si>
    <t>国际交流与合作</t>
  </si>
  <si>
    <t>重大科技合作项目</t>
  </si>
  <si>
    <t>其他科技交流与合作支出</t>
  </si>
  <si>
    <t xml:space="preserve"> 科技重大项目</t>
  </si>
  <si>
    <t>科技重大专项</t>
  </si>
  <si>
    <t>重点研发计划</t>
  </si>
  <si>
    <t xml:space="preserve"> 其他科学技术支出</t>
  </si>
  <si>
    <t>科技奖励</t>
  </si>
  <si>
    <t>核应急</t>
  </si>
  <si>
    <t>转制科研机构</t>
  </si>
  <si>
    <t>其他科学技术支出</t>
  </si>
  <si>
    <t>文化旅游体育与传媒支出</t>
  </si>
  <si>
    <t xml:space="preserve"> 文化和旅游</t>
  </si>
  <si>
    <t>图书馆</t>
  </si>
  <si>
    <t>文化展示及纪念机构</t>
  </si>
  <si>
    <t>艺术表演场所</t>
  </si>
  <si>
    <t>艺术表演团体</t>
  </si>
  <si>
    <t>文化活动</t>
  </si>
  <si>
    <t>群众文化</t>
  </si>
  <si>
    <t>文化和旅游交流与合作</t>
  </si>
  <si>
    <t>文化创作与保护</t>
  </si>
  <si>
    <t>文化和旅游市场管理</t>
  </si>
  <si>
    <t>旅游宣传</t>
  </si>
  <si>
    <t>旅游行业业务管理</t>
  </si>
  <si>
    <t>其他文化和旅游支出</t>
  </si>
  <si>
    <t xml:space="preserve"> 文物</t>
  </si>
  <si>
    <t>文物保护</t>
  </si>
  <si>
    <t>博物馆</t>
  </si>
  <si>
    <t>历史名城与古迹</t>
  </si>
  <si>
    <t>其他文物支出</t>
  </si>
  <si>
    <t xml:space="preserve"> 体育</t>
  </si>
  <si>
    <t>运动项目管理</t>
  </si>
  <si>
    <t>体育竞赛</t>
  </si>
  <si>
    <t>体育训练</t>
  </si>
  <si>
    <t>体育场馆</t>
  </si>
  <si>
    <t>群众体育</t>
  </si>
  <si>
    <t>体育交流与合作</t>
  </si>
  <si>
    <t>其他体育支出</t>
  </si>
  <si>
    <t xml:space="preserve"> 新闻出版电影</t>
  </si>
  <si>
    <t>新闻通讯</t>
  </si>
  <si>
    <t>出版发行</t>
  </si>
  <si>
    <t>版权管理</t>
  </si>
  <si>
    <t>电影</t>
  </si>
  <si>
    <t>其他新闻出版电影支出</t>
  </si>
  <si>
    <t xml:space="preserve"> 广播电视</t>
  </si>
  <si>
    <t>广播</t>
  </si>
  <si>
    <t>电视</t>
  </si>
  <si>
    <t>其他广播电视支出</t>
  </si>
  <si>
    <t xml:space="preserve"> 其他文化体育与传媒支出</t>
  </si>
  <si>
    <t>宣传文化发展专项支出</t>
  </si>
  <si>
    <t>文化产业发展专项支出</t>
  </si>
  <si>
    <t>其他文化体育与传媒支出</t>
  </si>
  <si>
    <t>社会保障和就业支出</t>
  </si>
  <si>
    <t xml:space="preserve"> 人力资源和社会保障管理事务</t>
  </si>
  <si>
    <t>综合业务管理</t>
  </si>
  <si>
    <t>劳动保障监察</t>
  </si>
  <si>
    <t>就业管理事务</t>
  </si>
  <si>
    <t>社会保险业务管理事务</t>
  </si>
  <si>
    <t>社会保险经办机构</t>
  </si>
  <si>
    <t>劳动关系和维权</t>
  </si>
  <si>
    <t>公共就业服务和职业技能鉴定机构</t>
  </si>
  <si>
    <t>劳动人事争议调解仲裁</t>
  </si>
  <si>
    <t>其他人力资源和社会保障管理事务支出</t>
  </si>
  <si>
    <t xml:space="preserve"> 民政管理事务</t>
  </si>
  <si>
    <t>民间组织管理</t>
  </si>
  <si>
    <t>行政区划和地名管理</t>
  </si>
  <si>
    <t>基层政权和社区建设</t>
  </si>
  <si>
    <t>其他民政管理事务支出</t>
  </si>
  <si>
    <t xml:space="preserve"> 补充全国社会保障基金</t>
  </si>
  <si>
    <t>用一般公共预算补充基金</t>
  </si>
  <si>
    <t xml:space="preserve"> 行政事业单位离退休</t>
  </si>
  <si>
    <t>归口管理的行政单位离退休</t>
  </si>
  <si>
    <t>事业单位离退休</t>
  </si>
  <si>
    <t>教育事业单位离退休</t>
  </si>
  <si>
    <t>其他事业单位离退休</t>
  </si>
  <si>
    <t>离退休人员管理机构</t>
  </si>
  <si>
    <t>未归口管理的行政单位离退休</t>
  </si>
  <si>
    <t>机关事业单位基本养老保险缴费支出</t>
  </si>
  <si>
    <t>行政单位基本养老保险缴费支出</t>
  </si>
  <si>
    <t>事业单位基本养老保险缴费支出</t>
  </si>
  <si>
    <t>其他事业单位基本养老保险缴费支出</t>
  </si>
  <si>
    <t>教育事业单位基本养老保险缴费支出</t>
  </si>
  <si>
    <t>机关事业单位职业年金缴费支出</t>
  </si>
  <si>
    <t>行政单位职业年金缴费支出</t>
  </si>
  <si>
    <t>事业单位职业年金缴费支出</t>
  </si>
  <si>
    <t>其他事业单位职业年金缴费支出</t>
  </si>
  <si>
    <t>教育事业单位职业年金缴费支出</t>
  </si>
  <si>
    <t>对机关事业单位基本养老保险基金的补助</t>
  </si>
  <si>
    <t>其他行政事业单位离退休支出</t>
  </si>
  <si>
    <t xml:space="preserve"> 企业改革补助</t>
  </si>
  <si>
    <t>企业关闭破产补助</t>
  </si>
  <si>
    <t>厂办大集体改革补助</t>
  </si>
  <si>
    <t>其他企业改革发展补助</t>
  </si>
  <si>
    <t xml:space="preserve"> 就业补助</t>
  </si>
  <si>
    <t>就业创业服务补贴</t>
  </si>
  <si>
    <t>职业培训补贴</t>
  </si>
  <si>
    <t>社会保险补贴</t>
  </si>
  <si>
    <t>公益性岗位补贴</t>
  </si>
  <si>
    <t>职业技能鉴定补贴</t>
  </si>
  <si>
    <t>就业见习补贴</t>
  </si>
  <si>
    <t>高技能人才培养补助</t>
  </si>
  <si>
    <t>求职创业补贴</t>
  </si>
  <si>
    <t>其他就业补助支出</t>
  </si>
  <si>
    <t xml:space="preserve"> 抚恤</t>
  </si>
  <si>
    <t>死亡抚恤</t>
  </si>
  <si>
    <t>伤残抚恤</t>
  </si>
  <si>
    <t>在乡复员、退伍军人生活补助</t>
  </si>
  <si>
    <t>优抚事业单位支出</t>
  </si>
  <si>
    <t>义务兵优待</t>
  </si>
  <si>
    <t>农村籍退役士兵老年生活补助</t>
  </si>
  <si>
    <t>其他优抚支出</t>
  </si>
  <si>
    <t xml:space="preserve"> 退役安置</t>
  </si>
  <si>
    <t>退役士兵安置</t>
  </si>
  <si>
    <t>军队移交政府的离退休人员安置</t>
  </si>
  <si>
    <t>军队移交政府离退休干部管理机构</t>
  </si>
  <si>
    <t>退役士兵管理教育</t>
  </si>
  <si>
    <t>军队转业干部安置</t>
  </si>
  <si>
    <t>其他退役安置支出</t>
  </si>
  <si>
    <t xml:space="preserve"> 社会福利</t>
  </si>
  <si>
    <t>儿童福利</t>
  </si>
  <si>
    <t>老年福利</t>
  </si>
  <si>
    <t>假肢矫形</t>
  </si>
  <si>
    <t>殡葬</t>
  </si>
  <si>
    <t>社会福利事业单位</t>
  </si>
  <si>
    <t>其他社会福利支出</t>
  </si>
  <si>
    <t xml:space="preserve"> 残疾人事业</t>
  </si>
  <si>
    <t>残疾人康复</t>
  </si>
  <si>
    <t>残疾人就业和扶贫</t>
  </si>
  <si>
    <t>残疾人体育</t>
  </si>
  <si>
    <t>残疾人生活和护理补贴</t>
  </si>
  <si>
    <t>其他残疾人事业支出</t>
  </si>
  <si>
    <t xml:space="preserve"> 红十字事业</t>
  </si>
  <si>
    <t>其他红十字事业支出</t>
  </si>
  <si>
    <t xml:space="preserve"> 最低生活保障</t>
  </si>
  <si>
    <t>城市最低生活保障金支出</t>
  </si>
  <si>
    <t>农村最低生活保障金支出</t>
  </si>
  <si>
    <t xml:space="preserve"> 临时救助</t>
  </si>
  <si>
    <t>临时救助支出</t>
  </si>
  <si>
    <t>流浪乞讨人员救助支出</t>
  </si>
  <si>
    <t xml:space="preserve"> 特困人员救助供养</t>
  </si>
  <si>
    <t>城市特困人员救助供养支出</t>
  </si>
  <si>
    <t>农村特困人员救助供养支出</t>
  </si>
  <si>
    <t xml:space="preserve"> 补充道路交通事故社会救助基金</t>
  </si>
  <si>
    <t>交强险增值税补助基金支出</t>
  </si>
  <si>
    <t>交强险罚款收入补助基金支出</t>
  </si>
  <si>
    <t xml:space="preserve"> 其他生活救助</t>
  </si>
  <si>
    <t>其他城市生活救助</t>
  </si>
  <si>
    <t>其他农村生活救助</t>
  </si>
  <si>
    <t xml:space="preserve"> 财政对基本养老保险基金的补助</t>
  </si>
  <si>
    <t>财政对企业职工基本养老保险基金的补助</t>
  </si>
  <si>
    <t>财政对城乡居民基本养老保险基金的补助</t>
  </si>
  <si>
    <t>财政对其他基本养老保险基金的补助</t>
  </si>
  <si>
    <t xml:space="preserve"> 财政对其他社会保险基金的补助</t>
  </si>
  <si>
    <t>财政对失业保险基金的补助</t>
  </si>
  <si>
    <t>财政对工伤保险基金的补助</t>
  </si>
  <si>
    <t>财政对生育保险基金的补助</t>
  </si>
  <si>
    <t>其他财政对社会保险基金的补助</t>
  </si>
  <si>
    <t xml:space="preserve"> 退役军人管理事务</t>
  </si>
  <si>
    <t>拥军优属</t>
  </si>
  <si>
    <t>部队供应</t>
  </si>
  <si>
    <t>其他退役军人事务管理支出</t>
  </si>
  <si>
    <t xml:space="preserve"> 其他社会保障和就业支出</t>
  </si>
  <si>
    <t>其他社会保障和就业支出</t>
  </si>
  <si>
    <t>卫生健康支出</t>
  </si>
  <si>
    <t xml:space="preserve"> 卫生健康管理事务</t>
  </si>
  <si>
    <t>其他卫生健康管理事务支出</t>
  </si>
  <si>
    <t xml:space="preserve"> 公立医院</t>
  </si>
  <si>
    <t>综合医院</t>
  </si>
  <si>
    <t>中医（民族）医院</t>
  </si>
  <si>
    <t>传染病医院</t>
  </si>
  <si>
    <t>职业病防治医院</t>
  </si>
  <si>
    <t>精神病医院</t>
  </si>
  <si>
    <t>妇产医院</t>
  </si>
  <si>
    <t>儿童医院</t>
  </si>
  <si>
    <t>其他专科医院</t>
  </si>
  <si>
    <t>福利医院</t>
  </si>
  <si>
    <t>行业医院</t>
  </si>
  <si>
    <t>处理医疗欠费</t>
  </si>
  <si>
    <t>其他公立医院支出</t>
  </si>
  <si>
    <t xml:space="preserve"> 基层医疗卫生机构</t>
  </si>
  <si>
    <t>城市社区卫生机构</t>
  </si>
  <si>
    <t>乡镇卫生院</t>
  </si>
  <si>
    <t>其他基层医疗卫生机构支出</t>
  </si>
  <si>
    <t xml:space="preserve"> 公共卫生</t>
  </si>
  <si>
    <t>疾病预防控制机构</t>
  </si>
  <si>
    <t>卫生监督机构</t>
  </si>
  <si>
    <t>妇幼保健机构</t>
  </si>
  <si>
    <t>精神卫生机构</t>
  </si>
  <si>
    <t>应急救治机构</t>
  </si>
  <si>
    <t>采供血机构</t>
  </si>
  <si>
    <t>其他专业公共卫生机构</t>
  </si>
  <si>
    <t>基本公共卫生服务</t>
  </si>
  <si>
    <t>重大公共卫生专项</t>
  </si>
  <si>
    <t>突发公共卫生事件应急处理</t>
  </si>
  <si>
    <t>其他公共卫生支出</t>
  </si>
  <si>
    <t xml:space="preserve"> 中医药</t>
  </si>
  <si>
    <t>中医（民族医）药专项</t>
  </si>
  <si>
    <t>其他中医药支出</t>
  </si>
  <si>
    <t xml:space="preserve"> 计划生育事务</t>
  </si>
  <si>
    <t>计划生育机构</t>
  </si>
  <si>
    <t>计划生育服务</t>
  </si>
  <si>
    <t>其他计划生育事务支出</t>
  </si>
  <si>
    <t xml:space="preserve"> 行政事业单位医疗</t>
  </si>
  <si>
    <t>行政单位医疗</t>
  </si>
  <si>
    <t>事业单位医疗</t>
  </si>
  <si>
    <t>教育事业单位医疗</t>
  </si>
  <si>
    <t>其他事业单位医疗</t>
  </si>
  <si>
    <t>公务员医疗补助</t>
  </si>
  <si>
    <t>其他行政事业单位医疗支出</t>
  </si>
  <si>
    <t xml:space="preserve"> 财政对基本医疗保险基金的补助</t>
  </si>
  <si>
    <t>财政对职工基本医疗保险基金的补助</t>
  </si>
  <si>
    <t>财政对城乡居民基本医疗保险基金的补助</t>
  </si>
  <si>
    <t>财政对其他基本医疗保险基金的补助</t>
  </si>
  <si>
    <t xml:space="preserve"> 医疗救助</t>
  </si>
  <si>
    <t>城乡医疗救助</t>
  </si>
  <si>
    <t>疾病应急救助</t>
  </si>
  <si>
    <t>其他医疗救助支出</t>
  </si>
  <si>
    <t xml:space="preserve"> 优抚对象医疗</t>
  </si>
  <si>
    <t>优抚对象医疗补助</t>
  </si>
  <si>
    <t>其他优抚对象医疗支出</t>
  </si>
  <si>
    <t xml:space="preserve"> 医疗保障管理事务</t>
  </si>
  <si>
    <t>医疗保障政策管理</t>
  </si>
  <si>
    <t>医疗保障经办事务</t>
  </si>
  <si>
    <t>其他医疗保障管理事务支出</t>
  </si>
  <si>
    <t xml:space="preserve"> 老龄卫生健康事务</t>
  </si>
  <si>
    <t>老龄卫生健康事务</t>
  </si>
  <si>
    <t xml:space="preserve"> 其他卫生健康支出</t>
  </si>
  <si>
    <t>其他卫生健康支出</t>
  </si>
  <si>
    <t>节能环保支出</t>
  </si>
  <si>
    <t xml:space="preserve"> 环境保护管理事务</t>
  </si>
  <si>
    <t>生态环境保护宣传</t>
  </si>
  <si>
    <t>环境保护法规、规划及标准</t>
  </si>
  <si>
    <t>生态环境国际合作及履约</t>
  </si>
  <si>
    <t>生态环境保护行政许可</t>
  </si>
  <si>
    <t>其他环境保护管理事务支出</t>
  </si>
  <si>
    <t xml:space="preserve"> 环境监测与监察</t>
  </si>
  <si>
    <t>建设项目环评审查与监督</t>
  </si>
  <si>
    <t>核与辐射安全监督</t>
  </si>
  <si>
    <t>其他环境监测与监察支出</t>
  </si>
  <si>
    <t xml:space="preserve"> 污染防治</t>
  </si>
  <si>
    <t>大气</t>
  </si>
  <si>
    <t>水体</t>
  </si>
  <si>
    <t>噪声</t>
  </si>
  <si>
    <t>固体废弃物与化学品</t>
  </si>
  <si>
    <t>放射源和放射性废物监管</t>
  </si>
  <si>
    <t>辐射</t>
  </si>
  <si>
    <t>其他污染防治支出</t>
  </si>
  <si>
    <t xml:space="preserve"> 自然生态保护</t>
  </si>
  <si>
    <t>生态保护</t>
  </si>
  <si>
    <t>农村环境保护</t>
  </si>
  <si>
    <t>自然保护区</t>
  </si>
  <si>
    <t>生物及物种资源保护</t>
  </si>
  <si>
    <t>其他自然生态保护支出</t>
  </si>
  <si>
    <t xml:space="preserve"> 天然林保护</t>
  </si>
  <si>
    <t>森林管护</t>
  </si>
  <si>
    <t>社会保险补助</t>
  </si>
  <si>
    <t>政策性社会性支出补助</t>
  </si>
  <si>
    <t>天然林保护工程建设</t>
  </si>
  <si>
    <t>停伐补助</t>
  </si>
  <si>
    <t>其他天然林保护支出</t>
  </si>
  <si>
    <t xml:space="preserve"> 退耕还林</t>
  </si>
  <si>
    <t>退耕现金</t>
  </si>
  <si>
    <t>退耕还林粮食折现补贴</t>
  </si>
  <si>
    <t>退耕还林粮食费用补贴</t>
  </si>
  <si>
    <t>退耕还林工程建设</t>
  </si>
  <si>
    <t>其他退耕还林支出</t>
  </si>
  <si>
    <t xml:space="preserve"> 风沙荒漠治理</t>
  </si>
  <si>
    <t>京津风沙源治理工程建设</t>
  </si>
  <si>
    <t>其他风沙荒漠治理支出</t>
  </si>
  <si>
    <t xml:space="preserve"> 退牧还草</t>
  </si>
  <si>
    <t>退牧还草工程建设</t>
  </si>
  <si>
    <t>其他退牧还草支出</t>
  </si>
  <si>
    <t xml:space="preserve"> 已垦草原退耕还草</t>
  </si>
  <si>
    <t>已垦草原退耕还草</t>
  </si>
  <si>
    <t xml:space="preserve"> 能源节约利用</t>
  </si>
  <si>
    <t>能源节约利用</t>
  </si>
  <si>
    <t xml:space="preserve"> 污染减排</t>
  </si>
  <si>
    <t>生态环境监测与信息</t>
  </si>
  <si>
    <t>生态环境执法监察</t>
  </si>
  <si>
    <t>减排专项支出</t>
  </si>
  <si>
    <t>清洁生产专项支出</t>
  </si>
  <si>
    <t>其他污染减排支出</t>
  </si>
  <si>
    <t xml:space="preserve"> 可再生能源</t>
  </si>
  <si>
    <t>可再生能源</t>
  </si>
  <si>
    <t xml:space="preserve"> 循环经济</t>
  </si>
  <si>
    <t>循环经济</t>
  </si>
  <si>
    <t xml:space="preserve"> 能源管理事务</t>
  </si>
  <si>
    <t>能源预测预警</t>
  </si>
  <si>
    <t>能源战略规划与实施</t>
  </si>
  <si>
    <t>能源科技装备</t>
  </si>
  <si>
    <t>能源行业管理</t>
  </si>
  <si>
    <t>能源管理</t>
  </si>
  <si>
    <t>石油储备发展管理</t>
  </si>
  <si>
    <t>能源调查</t>
  </si>
  <si>
    <t>农村电网建设</t>
  </si>
  <si>
    <t>其他能源管理事务支出</t>
  </si>
  <si>
    <t xml:space="preserve"> 其他节能环保支出</t>
  </si>
  <si>
    <t>其他节能环保支出</t>
  </si>
  <si>
    <t>城乡社区支出</t>
  </si>
  <si>
    <t xml:space="preserve"> 城乡社区管理事务</t>
  </si>
  <si>
    <t>城管执法</t>
  </si>
  <si>
    <t>工程建设标准规范编制与监管</t>
  </si>
  <si>
    <t>工程建设管理</t>
  </si>
  <si>
    <t>市政公用行业市场监管</t>
  </si>
  <si>
    <t>住宅建设与房地产市场监管</t>
  </si>
  <si>
    <t>执业资格注册、资质审查</t>
  </si>
  <si>
    <t>其他城乡社区管理事务支出</t>
  </si>
  <si>
    <t xml:space="preserve"> 城乡社区规划与管理</t>
  </si>
  <si>
    <t>城乡社区规划与管理</t>
  </si>
  <si>
    <t xml:space="preserve"> 城乡社区公共设施</t>
  </si>
  <si>
    <t>小城镇基础设施建设</t>
  </si>
  <si>
    <t>其他城乡社区公共设施支出</t>
  </si>
  <si>
    <t xml:space="preserve"> 城乡社区环境卫生</t>
  </si>
  <si>
    <t>城乡社区环境卫生</t>
  </si>
  <si>
    <t xml:space="preserve"> 建设市场管理与监督</t>
  </si>
  <si>
    <t>建设市场管理与监督</t>
  </si>
  <si>
    <t xml:space="preserve"> 其他城乡社区支出</t>
  </si>
  <si>
    <t>其他城乡社区支出</t>
  </si>
  <si>
    <t>农林水支出</t>
  </si>
  <si>
    <t xml:space="preserve"> 农业</t>
  </si>
  <si>
    <t>农垦运行</t>
  </si>
  <si>
    <t>科技转化与推广服务</t>
  </si>
  <si>
    <t>病虫害控制</t>
  </si>
  <si>
    <t>农产品质量安全</t>
  </si>
  <si>
    <t>执法监管</t>
  </si>
  <si>
    <t>统计监测与信息服务</t>
  </si>
  <si>
    <t>农业行业业务管理</t>
  </si>
  <si>
    <t>对外交流与合作</t>
  </si>
  <si>
    <t>防灾救灾</t>
  </si>
  <si>
    <t>稳定农民收入补贴</t>
  </si>
  <si>
    <t>农业结构调整补贴</t>
  </si>
  <si>
    <t>农业生产支持补贴</t>
  </si>
  <si>
    <t>农业组织化与产业化经营</t>
  </si>
  <si>
    <t>农产品加工与促销</t>
  </si>
  <si>
    <t>农村公益事业</t>
  </si>
  <si>
    <t>农业资源保护修复与利用</t>
  </si>
  <si>
    <t>农村道路建设</t>
  </si>
  <si>
    <t>成品油价格改革对渔业的补贴</t>
  </si>
  <si>
    <t>对高校毕业生到基层任职补助</t>
  </si>
  <si>
    <t>其他农业支出</t>
  </si>
  <si>
    <t xml:space="preserve"> 林业和草原</t>
  </si>
  <si>
    <t>事业机构</t>
  </si>
  <si>
    <t>森林培育</t>
  </si>
  <si>
    <t>技术推广与转化</t>
  </si>
  <si>
    <t>森林资源管理</t>
  </si>
  <si>
    <t>森林生态效益补偿</t>
  </si>
  <si>
    <t>自然保护区等管理</t>
  </si>
  <si>
    <t>动植物保护</t>
  </si>
  <si>
    <t>湿地保护</t>
  </si>
  <si>
    <t>执法与监督</t>
  </si>
  <si>
    <t>防沙治沙</t>
  </si>
  <si>
    <t>对外合作与交流</t>
  </si>
  <si>
    <t>产业化管理</t>
  </si>
  <si>
    <t>信息管理</t>
  </si>
  <si>
    <t>林区公共支出</t>
  </si>
  <si>
    <t>贷款贴息</t>
  </si>
  <si>
    <t>成品油价格改革对林业的补贴</t>
  </si>
  <si>
    <t>防灾减灾</t>
  </si>
  <si>
    <t>国家公园</t>
  </si>
  <si>
    <t>草原管理</t>
  </si>
  <si>
    <t>行业业务管理</t>
  </si>
  <si>
    <t>其他林业和草原支出</t>
  </si>
  <si>
    <t xml:space="preserve"> 水利</t>
  </si>
  <si>
    <t>水利行业业务管理</t>
  </si>
  <si>
    <t>水利工程建设</t>
  </si>
  <si>
    <t>水利工程运行与维护</t>
  </si>
  <si>
    <t>长江黄河等流域管理</t>
  </si>
  <si>
    <t>水利前期工作</t>
  </si>
  <si>
    <t>水利执法监督</t>
  </si>
  <si>
    <t>水土保持</t>
  </si>
  <si>
    <t>水资源节约管理与保护</t>
  </si>
  <si>
    <t>水质监测</t>
  </si>
  <si>
    <t>水文测报</t>
  </si>
  <si>
    <t>防汛</t>
  </si>
  <si>
    <t>抗旱</t>
  </si>
  <si>
    <t>农田水利</t>
  </si>
  <si>
    <t>水利技术推广</t>
  </si>
  <si>
    <t>国际河流治理与管理</t>
  </si>
  <si>
    <t>江河湖库水系综合整治</t>
  </si>
  <si>
    <t>大中型水库移民后期扶持专项支出</t>
  </si>
  <si>
    <t>水利安全监督</t>
  </si>
  <si>
    <t>水利建设移民支出</t>
  </si>
  <si>
    <t>农村人蓄饮水</t>
  </si>
  <si>
    <t>其他水利支出</t>
  </si>
  <si>
    <t xml:space="preserve"> 南水北调</t>
  </si>
  <si>
    <t>南水北调工程建设</t>
  </si>
  <si>
    <t>政策研究与信息管理</t>
  </si>
  <si>
    <t>工程稽查</t>
  </si>
  <si>
    <t>前期工作</t>
  </si>
  <si>
    <t>南水北调技术推广</t>
  </si>
  <si>
    <t>环境、移民及水资源管理与保护</t>
  </si>
  <si>
    <t>其他南水北调支出</t>
  </si>
  <si>
    <t xml:space="preserve"> 扶贫</t>
  </si>
  <si>
    <t>农村基础设施建设</t>
  </si>
  <si>
    <t>生产发展</t>
  </si>
  <si>
    <t>社会发展</t>
  </si>
  <si>
    <t>扶贫贷款奖补和贴息</t>
  </si>
  <si>
    <t>“三西”农业建设专项补助</t>
  </si>
  <si>
    <t>扶贫事业机构</t>
  </si>
  <si>
    <t>其他扶贫支出</t>
  </si>
  <si>
    <t xml:space="preserve"> 农业综合开发</t>
  </si>
  <si>
    <t>土地治理</t>
  </si>
  <si>
    <t>产业化发展</t>
  </si>
  <si>
    <t>创新示范</t>
  </si>
  <si>
    <t>其他农业综合开发支出</t>
  </si>
  <si>
    <t xml:space="preserve"> 农村综合改革</t>
  </si>
  <si>
    <t>对村级一事一议的补助</t>
  </si>
  <si>
    <t>国有农场办社会职能改革补助</t>
  </si>
  <si>
    <t>对村民委员会和村党支部的补助</t>
  </si>
  <si>
    <t>对村集体经济组织的补助</t>
  </si>
  <si>
    <t>农村综合改革示范试点补助</t>
  </si>
  <si>
    <t>其他农村综合改革支出</t>
  </si>
  <si>
    <t xml:space="preserve"> 普惠金融发展支出</t>
  </si>
  <si>
    <t>支持农村金融机构</t>
  </si>
  <si>
    <t>涉农贷款增量奖励</t>
  </si>
  <si>
    <t>农业保险保费补贴</t>
  </si>
  <si>
    <t>创业担保贷款贴息</t>
  </si>
  <si>
    <t>补充创业担保贷款基金</t>
  </si>
  <si>
    <t>其他惠普金融发展支出</t>
  </si>
  <si>
    <t xml:space="preserve"> 目标价格补贴</t>
  </si>
  <si>
    <t>棉花目标价格补贴</t>
  </si>
  <si>
    <t>其他目标价格补贴</t>
  </si>
  <si>
    <t xml:space="preserve"> 其他农林水支出</t>
  </si>
  <si>
    <t>化解其他公益性乡村债务支出</t>
  </si>
  <si>
    <t>其他农林水支出</t>
  </si>
  <si>
    <t>交通运输支出</t>
  </si>
  <si>
    <t xml:space="preserve"> 公路水路运输</t>
  </si>
  <si>
    <t>公路建设</t>
  </si>
  <si>
    <t>公路养护</t>
  </si>
  <si>
    <t>交通运输信息化建设</t>
  </si>
  <si>
    <t>公路和运输安全</t>
  </si>
  <si>
    <t>公路还贷专项</t>
  </si>
  <si>
    <t>公路运输管理</t>
  </si>
  <si>
    <t>公路和运输技术标准化建设</t>
  </si>
  <si>
    <t>港口设施</t>
  </si>
  <si>
    <t>航道维护</t>
  </si>
  <si>
    <t>船舶检验</t>
  </si>
  <si>
    <t>救助打捞</t>
  </si>
  <si>
    <t>内河运输</t>
  </si>
  <si>
    <t>远洋运输</t>
  </si>
  <si>
    <t>海事管理</t>
  </si>
  <si>
    <t>航标事业发展支出</t>
  </si>
  <si>
    <t>水路运输管理支出</t>
  </si>
  <si>
    <t>口岸建设</t>
  </si>
  <si>
    <t>取消政府还贷二级公路收费专项支出</t>
  </si>
  <si>
    <t>其他公路水路运输支出</t>
  </si>
  <si>
    <t xml:space="preserve"> 铁路运输</t>
  </si>
  <si>
    <t>铁路路网建设</t>
  </si>
  <si>
    <t>铁路还贷专项</t>
  </si>
  <si>
    <t>铁路安全</t>
  </si>
  <si>
    <t>铁路专项运输</t>
  </si>
  <si>
    <t>行业监管</t>
  </si>
  <si>
    <t>其他铁路运输支出</t>
  </si>
  <si>
    <t xml:space="preserve"> 民用航空运输</t>
  </si>
  <si>
    <t>机场建设</t>
  </si>
  <si>
    <t>空管系统建设</t>
  </si>
  <si>
    <t>民航还贷专项支出</t>
  </si>
  <si>
    <t>民用航空安全</t>
  </si>
  <si>
    <t>民航专项运输</t>
  </si>
  <si>
    <t>其他民用航空运输支出</t>
  </si>
  <si>
    <t xml:space="preserve"> 成品油价格改革对交通运输的补贴</t>
  </si>
  <si>
    <t>对城市公交的补贴</t>
  </si>
  <si>
    <t>对农村道路客运的补贴</t>
  </si>
  <si>
    <t>对出租车的补贴</t>
  </si>
  <si>
    <t>成品油价格改革补贴其他支出</t>
  </si>
  <si>
    <t xml:space="preserve"> 邮政业支出</t>
  </si>
  <si>
    <t>邮政普遍服务与特殊服务</t>
  </si>
  <si>
    <t>其他邮政业支出</t>
  </si>
  <si>
    <t xml:space="preserve"> 车辆购置税支出</t>
  </si>
  <si>
    <t>车辆购置税用于公路等基础设施建设支出</t>
  </si>
  <si>
    <t>车辆购置税用于农村公路建设支出</t>
  </si>
  <si>
    <t>车辆购置税用于老旧汽车报废更新补贴</t>
  </si>
  <si>
    <t>车辆购置税其他支出</t>
  </si>
  <si>
    <t xml:space="preserve"> 其他交通运输支出</t>
  </si>
  <si>
    <t>公共交通运营补助</t>
  </si>
  <si>
    <t>其他交通运输支出</t>
  </si>
  <si>
    <t>资源勘探信息等支出</t>
  </si>
  <si>
    <t xml:space="preserve"> 资源勘探开发</t>
  </si>
  <si>
    <t>煤炭勘探开采和洗选</t>
  </si>
  <si>
    <t>石油和天然气勘探开采</t>
  </si>
  <si>
    <t>黑色金属矿勘探和采选</t>
  </si>
  <si>
    <t>有色金属矿勘探和采选</t>
  </si>
  <si>
    <t>非金属矿勘探和采选</t>
  </si>
  <si>
    <t>其他资源勘探业支出</t>
  </si>
  <si>
    <t xml:space="preserve"> 制造业</t>
  </si>
  <si>
    <t>纺织业</t>
  </si>
  <si>
    <t>医药制造业</t>
  </si>
  <si>
    <t>非金属矿物制品业</t>
  </si>
  <si>
    <t>通信设备、计算机及其他电子设备制造业</t>
  </si>
  <si>
    <t>交通运输设备制造业</t>
  </si>
  <si>
    <t>电气机械及器材制造业</t>
  </si>
  <si>
    <t>工艺品及其他制造业</t>
  </si>
  <si>
    <t>石油加工、炼焦及核燃料加工业</t>
  </si>
  <si>
    <t>化学原料及化学制品制造业</t>
  </si>
  <si>
    <t>黑色金属冶炼及压延加工业</t>
  </si>
  <si>
    <t>有色金属冶炼及压延加工业</t>
  </si>
  <si>
    <t>其他制造业支出</t>
  </si>
  <si>
    <t xml:space="preserve"> 建筑业</t>
  </si>
  <si>
    <t>其他建筑业支出</t>
  </si>
  <si>
    <t xml:space="preserve"> 工业和信息产业监管</t>
  </si>
  <si>
    <t>战备应急</t>
  </si>
  <si>
    <t>信息安全建设</t>
  </si>
  <si>
    <t>专用通信</t>
  </si>
  <si>
    <t>无线电监管</t>
  </si>
  <si>
    <t>工业和信息产业战略研究与标准制定</t>
  </si>
  <si>
    <t>工业和信息产业支持</t>
  </si>
  <si>
    <t>电子专项工程</t>
  </si>
  <si>
    <t>技术基础研究</t>
  </si>
  <si>
    <t>其他工业和信息产业监管支出</t>
  </si>
  <si>
    <t xml:space="preserve"> 国有资产监管</t>
  </si>
  <si>
    <t>国有企业监事会专项</t>
  </si>
  <si>
    <t>中央企业专项管理</t>
  </si>
  <si>
    <t>其他国有资产监管支出</t>
  </si>
  <si>
    <t xml:space="preserve"> 支持中小企业发展和管理支出</t>
  </si>
  <si>
    <t>科技型中小企业技术创新基金</t>
  </si>
  <si>
    <t>中小企业发展专项</t>
  </si>
  <si>
    <t>其他支持中小企业发展和管理支出</t>
  </si>
  <si>
    <t xml:space="preserve"> 其他资源勘探信息等支出</t>
  </si>
  <si>
    <t>黄金事务</t>
  </si>
  <si>
    <t>技术改造支出</t>
  </si>
  <si>
    <t>中药材扶持资金支出</t>
  </si>
  <si>
    <t>重点产业振兴和技术改造项目贷款贴息</t>
  </si>
  <si>
    <t>其他资源勘探信息等支出</t>
  </si>
  <si>
    <t>商业服务业等支出</t>
  </si>
  <si>
    <t xml:space="preserve"> 商业流通事务</t>
  </si>
  <si>
    <t>食品流通安全补贴</t>
  </si>
  <si>
    <t>市场监测及信息管理</t>
  </si>
  <si>
    <t>民贸企业补贴</t>
  </si>
  <si>
    <t>民贸民品贷款贴息</t>
  </si>
  <si>
    <t>其他商业流通事务支出</t>
  </si>
  <si>
    <t xml:space="preserve"> 涉外发展服务支出</t>
  </si>
  <si>
    <t>外商投资环境建设补助资金</t>
  </si>
  <si>
    <t>其他涉外发展服务支出</t>
  </si>
  <si>
    <t xml:space="preserve"> 其他商业服务业等支出</t>
  </si>
  <si>
    <t>服务业基础设施建设</t>
  </si>
  <si>
    <t>其他商业服务业等支出</t>
  </si>
  <si>
    <t>金融支出</t>
  </si>
  <si>
    <t xml:space="preserve"> 金融部门行政支出</t>
  </si>
  <si>
    <t>安全防卫</t>
  </si>
  <si>
    <t>金融部门其他行政支出</t>
  </si>
  <si>
    <t xml:space="preserve"> 金融部门监管支出</t>
  </si>
  <si>
    <t>货币发行</t>
  </si>
  <si>
    <t>金融服务</t>
  </si>
  <si>
    <t>反假币</t>
  </si>
  <si>
    <t>重点金融机构监管</t>
  </si>
  <si>
    <t>金融稽查与案件处理</t>
  </si>
  <si>
    <t>金融行业电子化建设</t>
  </si>
  <si>
    <t>从业人员资格考试</t>
  </si>
  <si>
    <t>反洗钱</t>
  </si>
  <si>
    <t>金融部门其他监管支出</t>
  </si>
  <si>
    <t xml:space="preserve"> 金融发展支出</t>
  </si>
  <si>
    <t>政策性银行亏损补贴</t>
  </si>
  <si>
    <t>利息费用补贴支出</t>
  </si>
  <si>
    <t>补充资本金</t>
  </si>
  <si>
    <t>风险基金补助</t>
  </si>
  <si>
    <t>其他金融发展支出</t>
  </si>
  <si>
    <t xml:space="preserve"> 金融调控支出</t>
  </si>
  <si>
    <t>中央银行亏损补贴</t>
  </si>
  <si>
    <t>其他金融调控支出</t>
  </si>
  <si>
    <t xml:space="preserve"> 其他金融支出</t>
  </si>
  <si>
    <t>其他金融支出</t>
  </si>
  <si>
    <t>援助其他地区支出</t>
  </si>
  <si>
    <t xml:space="preserve"> 一般公共服务</t>
  </si>
  <si>
    <t xml:space="preserve"> 教育</t>
  </si>
  <si>
    <t xml:space="preserve"> 文化体育与传媒</t>
  </si>
  <si>
    <t xml:space="preserve"> 医疗卫生</t>
  </si>
  <si>
    <t xml:space="preserve"> 节能环保</t>
  </si>
  <si>
    <t xml:space="preserve"> 交通运输</t>
  </si>
  <si>
    <t xml:space="preserve"> 住房保障</t>
  </si>
  <si>
    <t xml:space="preserve"> 其他支出</t>
  </si>
  <si>
    <t>自然资源海洋气象等支出</t>
  </si>
  <si>
    <t xml:space="preserve"> 自然资源事务</t>
  </si>
  <si>
    <t>自然资源规划及管理</t>
  </si>
  <si>
    <t>土地资源调查</t>
  </si>
  <si>
    <t>土地资源利用与保护</t>
  </si>
  <si>
    <t>自然资源社会公益服务</t>
  </si>
  <si>
    <t>自然资源行业业务管理</t>
  </si>
  <si>
    <t>自然资源调查</t>
  </si>
  <si>
    <t>国土整治</t>
  </si>
  <si>
    <t>土地资源储备支出</t>
  </si>
  <si>
    <t>地质矿产资源与环境调查</t>
  </si>
  <si>
    <t>地质矿产资源利用与保护</t>
  </si>
  <si>
    <t>地质转产项目财政贴息</t>
  </si>
  <si>
    <t>国外风险勘查</t>
  </si>
  <si>
    <t>地质勘查基金（周转金）支出</t>
  </si>
  <si>
    <t>其他自然资源事务支出</t>
  </si>
  <si>
    <t xml:space="preserve"> 海洋管理事务</t>
  </si>
  <si>
    <t>海域使用管理</t>
  </si>
  <si>
    <t>海洋环境保护与监测</t>
  </si>
  <si>
    <t>海洋调查评价</t>
  </si>
  <si>
    <t>海洋权益维护</t>
  </si>
  <si>
    <t>海洋执法监察</t>
  </si>
  <si>
    <t>海洋防灾减灾</t>
  </si>
  <si>
    <t>海洋卫星</t>
  </si>
  <si>
    <t>极地考察</t>
  </si>
  <si>
    <t>海洋矿产资源勘探研究</t>
  </si>
  <si>
    <t>海港航标维护</t>
  </si>
  <si>
    <t>海水淡化</t>
  </si>
  <si>
    <t>无居民海岛使用金支出</t>
  </si>
  <si>
    <t>海岛和海域保护</t>
  </si>
  <si>
    <t>其他海洋管理事务支出</t>
  </si>
  <si>
    <t xml:space="preserve"> 测绘事务</t>
  </si>
  <si>
    <t>基础测绘</t>
  </si>
  <si>
    <t>航空摄影</t>
  </si>
  <si>
    <t>测绘工程建设</t>
  </si>
  <si>
    <t>其他测绘事务支出</t>
  </si>
  <si>
    <t xml:space="preserve"> 气象事务</t>
  </si>
  <si>
    <t>气象事业机构</t>
  </si>
  <si>
    <t>气象探测</t>
  </si>
  <si>
    <t>气象信息传输及管理</t>
  </si>
  <si>
    <t>气象预报预测</t>
  </si>
  <si>
    <t>气象服务</t>
  </si>
  <si>
    <t>气象装备保障维护</t>
  </si>
  <si>
    <t>气象基础设施建设与维修</t>
  </si>
  <si>
    <t>气象卫星</t>
  </si>
  <si>
    <t>气象法规与标准</t>
  </si>
  <si>
    <t>气象资金审计稽查</t>
  </si>
  <si>
    <t>其他气象事务支出</t>
  </si>
  <si>
    <t xml:space="preserve"> 其他自然资源海洋气象等支出</t>
  </si>
  <si>
    <t>其他自然资源海洋气象等支出</t>
  </si>
  <si>
    <t>住房保障支出</t>
  </si>
  <si>
    <t xml:space="preserve"> 保障性安居工程支出</t>
  </si>
  <si>
    <t>廉租住房</t>
  </si>
  <si>
    <t>沉陷区治理</t>
  </si>
  <si>
    <t>棚户区改造</t>
  </si>
  <si>
    <t>少数民族地区游牧民定居工程</t>
  </si>
  <si>
    <t>农村危房改造</t>
  </si>
  <si>
    <t>公共租赁住房</t>
  </si>
  <si>
    <t>保障性住房租金补贴</t>
  </si>
  <si>
    <t>其他保障性安居工程支出</t>
  </si>
  <si>
    <t xml:space="preserve"> 住房改革支出</t>
  </si>
  <si>
    <t>住房公积金</t>
  </si>
  <si>
    <t>其他单位住房公积金</t>
  </si>
  <si>
    <t>教育部门住房公积金</t>
  </si>
  <si>
    <t>提租补贴</t>
  </si>
  <si>
    <t>购房补贴</t>
  </si>
  <si>
    <t xml:space="preserve"> 城乡社区住宅</t>
  </si>
  <si>
    <t>公有住房建设和维修改造支出</t>
  </si>
  <si>
    <t>住房公积金管理</t>
  </si>
  <si>
    <t>其他城乡社区住宅支出</t>
  </si>
  <si>
    <t>粮油物资储备支出</t>
  </si>
  <si>
    <t xml:space="preserve"> 粮油事务</t>
  </si>
  <si>
    <t>粮食财务与审计支出</t>
  </si>
  <si>
    <t>粮食信息统计</t>
  </si>
  <si>
    <t>粮食专项业务活动</t>
  </si>
  <si>
    <t>国家粮油差价补贴</t>
  </si>
  <si>
    <t>粮食财务挂账利息补贴</t>
  </si>
  <si>
    <t>粮食财务挂账消化款</t>
  </si>
  <si>
    <t>处理陈化粮补贴</t>
  </si>
  <si>
    <t>粮食风险基金</t>
  </si>
  <si>
    <t>粮油市场调控专项资金</t>
  </si>
  <si>
    <t>其他粮油事务支出</t>
  </si>
  <si>
    <t xml:space="preserve"> 物资事务</t>
  </si>
  <si>
    <t>铁路专用线</t>
  </si>
  <si>
    <t>护库武警和民兵支出</t>
  </si>
  <si>
    <t>物资保管与保养</t>
  </si>
  <si>
    <t>专项贷款利息</t>
  </si>
  <si>
    <t>物资转移</t>
  </si>
  <si>
    <t>物资轮换</t>
  </si>
  <si>
    <t>仓库建设</t>
  </si>
  <si>
    <t>仓库安防</t>
  </si>
  <si>
    <t>其他物资事务支出</t>
  </si>
  <si>
    <t xml:space="preserve"> 能源储备</t>
  </si>
  <si>
    <t>石油储备</t>
  </si>
  <si>
    <t>天然铀能源储备</t>
  </si>
  <si>
    <t>煤炭储备</t>
  </si>
  <si>
    <t>其他能源储备支出</t>
  </si>
  <si>
    <t xml:space="preserve"> 粮油储备</t>
  </si>
  <si>
    <t>储备粮油补贴</t>
  </si>
  <si>
    <t>储备粮油差价补贴</t>
  </si>
  <si>
    <t>储备粮（油）库建设</t>
  </si>
  <si>
    <t>最低收购价政策支出</t>
  </si>
  <si>
    <t>其他粮油储备支出</t>
  </si>
  <si>
    <t xml:space="preserve"> 重要商品储备</t>
  </si>
  <si>
    <t>棉花储备</t>
  </si>
  <si>
    <t>食糖储备</t>
  </si>
  <si>
    <t>肉类储备</t>
  </si>
  <si>
    <t>化肥储备</t>
  </si>
  <si>
    <t>农药储备</t>
  </si>
  <si>
    <t>边销茶储备</t>
  </si>
  <si>
    <t>羊毛储备</t>
  </si>
  <si>
    <t>医药储备</t>
  </si>
  <si>
    <t>食盐储备</t>
  </si>
  <si>
    <t>战略物资储备</t>
  </si>
  <si>
    <t>其他重要商品储备支出</t>
  </si>
  <si>
    <t xml:space="preserve"> 应急管理事务</t>
  </si>
  <si>
    <t>灾害风险防治</t>
  </si>
  <si>
    <t>国务院安委会专项</t>
  </si>
  <si>
    <t>安全监管</t>
  </si>
  <si>
    <t>安全生产基础</t>
  </si>
  <si>
    <t>应急救援</t>
  </si>
  <si>
    <t>应急管理</t>
  </si>
  <si>
    <t>其他应急管理支出</t>
  </si>
  <si>
    <t xml:space="preserve"> 消防事务</t>
  </si>
  <si>
    <t>消防应急救援</t>
  </si>
  <si>
    <t>其他消防事务支出</t>
  </si>
  <si>
    <t xml:space="preserve"> 森林消防事务</t>
  </si>
  <si>
    <t>森林消防应急救援</t>
  </si>
  <si>
    <t>其他森林消防事务支出</t>
  </si>
  <si>
    <t xml:space="preserve"> 煤矿安全</t>
  </si>
  <si>
    <t>煤矿安全监察事务</t>
  </si>
  <si>
    <t>煤矿应急救援事务</t>
  </si>
  <si>
    <t>其他煤矿安全支出</t>
  </si>
  <si>
    <t xml:space="preserve"> 地震事务</t>
  </si>
  <si>
    <t>地震监测</t>
  </si>
  <si>
    <t>地震预测预报</t>
  </si>
  <si>
    <t>地震灾害预防</t>
  </si>
  <si>
    <t>地震应急救援</t>
  </si>
  <si>
    <t>地震环境探察</t>
  </si>
  <si>
    <t>防震减灾信息管理</t>
  </si>
  <si>
    <t>防震减灾基础管理</t>
  </si>
  <si>
    <t>地震事业机构</t>
  </si>
  <si>
    <t>其他地震事务支出</t>
  </si>
  <si>
    <t xml:space="preserve"> 自然灾害防治</t>
  </si>
  <si>
    <t>地质灾害防治</t>
  </si>
  <si>
    <t>森林草原防灾减灾</t>
  </si>
  <si>
    <t>其他自然灾害防治支出</t>
  </si>
  <si>
    <t xml:space="preserve"> 自然灾害救灾及恢复重建支出</t>
  </si>
  <si>
    <t>中央自然灾害生活补助</t>
  </si>
  <si>
    <t>地方自然灾害生活补助</t>
  </si>
  <si>
    <t>自然灾害救灾补助</t>
  </si>
  <si>
    <t>自然灾害灾后重建补助</t>
  </si>
  <si>
    <t>其他自然灾害生活救助支出</t>
  </si>
  <si>
    <t xml:space="preserve"> 其他灾害防治及应急管理支出</t>
  </si>
  <si>
    <t xml:space="preserve"> 年初预留</t>
  </si>
  <si>
    <t xml:space="preserve"> 中央政府国内债务付息支出</t>
  </si>
  <si>
    <t xml:space="preserve"> 中央政府国外债务付息支出</t>
  </si>
  <si>
    <t xml:space="preserve"> 地方政府一般债务付息支出</t>
  </si>
  <si>
    <t>地方政府一般债券付息支出</t>
  </si>
  <si>
    <t>地方政府向外国政府借款付息支出</t>
  </si>
  <si>
    <t>地方政府向国际组织借款付息支出</t>
  </si>
  <si>
    <t>地方政府其他一般债务付息支出</t>
  </si>
  <si>
    <t xml:space="preserve"> 中央政府国内债务发行费用支出</t>
  </si>
  <si>
    <t xml:space="preserve"> 中央政府国外债务发行费用支出</t>
  </si>
  <si>
    <t xml:space="preserve"> 地方政府一般债务发行费用支出</t>
  </si>
  <si>
    <t>体制上解支出</t>
  </si>
  <si>
    <t>专项上解支出</t>
  </si>
  <si>
    <t xml:space="preserve">  其中：出口退税上解</t>
  </si>
  <si>
    <t xml:space="preserve">       上解江门统筹发展资金</t>
  </si>
  <si>
    <t xml:space="preserve">       其他专项上解</t>
  </si>
  <si>
    <t>地方政府一般债务还本支出</t>
  </si>
  <si>
    <t>地方政府一般债券还本支出</t>
  </si>
  <si>
    <t>年终结余</t>
  </si>
  <si>
    <t>附件3-4：</t>
  </si>
  <si>
    <t>龙口镇2019年一般公共预算支出预算安排情况表表</t>
  </si>
  <si>
    <t>（经济分类支出）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</si>
  <si>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</si>
  <si>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</si>
  <si>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</si>
  <si>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</si>
  <si>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</si>
  <si>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</si>
  <si>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</si>
  <si>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</si>
  <si>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</si>
  <si>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</si>
  <si>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</si>
  <si>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</si>
  <si>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</si>
  <si>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</si>
  <si>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</si>
  <si>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机关资本性支出（一）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</si>
  <si>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</si>
  <si>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</si>
  <si>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</si>
  <si>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</si>
  <si>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</si>
  <si>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</si>
  <si>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</si>
  <si>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</t>
  </si>
  <si>
    <t>对事业单位经常性补助</t>
  </si>
  <si>
    <t>工资福利支出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</si>
  <si>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</si>
  <si>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</si>
  <si>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</si>
  <si>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</si>
  <si>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</si>
  <si>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</si>
  <si>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</si>
  <si>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</si>
  <si>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</si>
  <si>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</si>
  <si>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对企业资本性支出（一）</t>
  </si>
  <si>
    <t>对企业资本性支出（二）</t>
  </si>
  <si>
    <t>对个人和家庭的补助</t>
  </si>
  <si>
    <t>社会福利和救助</t>
  </si>
  <si>
    <t>助学金</t>
  </si>
  <si>
    <t>个人农业生产补贴</t>
  </si>
  <si>
    <t>离退休费</t>
  </si>
  <si>
    <t>其他对个人和家庭的补助</t>
  </si>
  <si>
    <t>对社会保障基金补助</t>
  </si>
  <si>
    <t>对社会保险基金补助</t>
  </si>
  <si>
    <t>补充全国社会保障基金</t>
  </si>
  <si>
    <t>债务利息及费用支出</t>
  </si>
  <si>
    <t>国内债务付息</t>
  </si>
  <si>
    <t>国外债务付息</t>
  </si>
  <si>
    <t>国内债务发行费用支出</t>
  </si>
  <si>
    <t>国外债务发行费用支出</t>
  </si>
  <si>
    <t>预备费及预留</t>
  </si>
  <si>
    <t>预留</t>
  </si>
  <si>
    <t>赠与</t>
  </si>
  <si>
    <t>对民间非营利组织和群众性自治组织补贴</t>
  </si>
</sst>
</file>

<file path=xl/styles.xml><?xml version="1.0" encoding="utf-8"?>
<styleSheet xmlns="http://schemas.openxmlformats.org/spreadsheetml/2006/main">
  <numFmts count="28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#,##0;\-#,##0;;"/>
    <numFmt numFmtId="177" formatCode="#,##0.00_ "/>
    <numFmt numFmtId="178" formatCode="_(&quot;$&quot;* #,##0.00_);_(&quot;$&quot;* \(#,##0.00\);_(&quot;$&quot;* &quot;-&quot;??_);_(@_)"/>
    <numFmt numFmtId="179" formatCode="\$#,##0;\(\$#,##0\)"/>
    <numFmt numFmtId="180" formatCode="_(&quot;$&quot;* #,##0_);_(&quot;$&quot;* \(#,##0\);_(&quot;$&quot;* &quot;-&quot;_);_(@_)"/>
    <numFmt numFmtId="181" formatCode="_ \¥* #,##0.00_ ;_ \¥* \-#,##0.00_ ;_ \¥* &quot;-&quot;??_ ;_ @_ "/>
    <numFmt numFmtId="182" formatCode="#,##0;\(#,##0\)"/>
    <numFmt numFmtId="183" formatCode="&quot;$&quot;\ #,##0.00_-;[Red]&quot;$&quot;\ #,##0.00\-"/>
    <numFmt numFmtId="184" formatCode="yy\.mm\.dd"/>
    <numFmt numFmtId="185" formatCode="\$#,##0.00;\(\$#,##0.00\)"/>
    <numFmt numFmtId="186" formatCode="_(* #,##0.00_);_(* \(#,##0.00\);_(* &quot;-&quot;??_);_(@_)"/>
    <numFmt numFmtId="187" formatCode="0.00_ "/>
    <numFmt numFmtId="188" formatCode="_-* #,##0_-;\-* #,##0_-;_-* &quot;-&quot;_-;_-@_-"/>
    <numFmt numFmtId="189" formatCode="#,##0_ "/>
    <numFmt numFmtId="190" formatCode="&quot;$&quot;\ #,##0_-;[Red]&quot;$&quot;\ #,##0\-"/>
    <numFmt numFmtId="191" formatCode="#,##0.0_);\(#,##0.0\)"/>
    <numFmt numFmtId="192" formatCode="_(\¥* #,##0.00_);_(\¥* \(#,##0.00\);_(\¥* &quot;-&quot;??_);_(@_)"/>
    <numFmt numFmtId="193" formatCode="0;[Red]0"/>
    <numFmt numFmtId="194" formatCode="&quot;$&quot;#,##0_);[Red]\(&quot;$&quot;#,##0\)"/>
    <numFmt numFmtId="195" formatCode="_-* #,##0.00_-;\-* #,##0.00_-;_-* &quot;-&quot;??_-;_-@_-"/>
    <numFmt numFmtId="196" formatCode="&quot;$&quot;#,##0.00_);[Red]\(&quot;$&quot;#,##0.00\)"/>
    <numFmt numFmtId="197" formatCode="_-&quot;$&quot;\ * #,##0.00_-;_-&quot;$&quot;\ * #,##0.00\-;_-&quot;$&quot;\ * &quot;-&quot;??_-;_-@_-"/>
    <numFmt numFmtId="198" formatCode="_-&quot;$&quot;\ * #,##0_-;_-&quot;$&quot;\ * #,##0\-;_-&quot;$&quot;\ * &quot;-&quot;_-;_-@_-"/>
    <numFmt numFmtId="199" formatCode="#\ ??/??"/>
  </numFmts>
  <fonts count="120">
    <font>
      <sz val="12"/>
      <name val="宋体"/>
      <charset val="134"/>
    </font>
    <font>
      <b/>
      <sz val="11"/>
      <name val="宋体"/>
      <charset val="134"/>
    </font>
    <font>
      <b/>
      <sz val="11.5"/>
      <name val="宋体"/>
      <charset val="134"/>
    </font>
    <font>
      <sz val="11.5"/>
      <name val="宋体"/>
      <charset val="134"/>
    </font>
    <font>
      <b/>
      <sz val="12"/>
      <name val="宋体"/>
      <charset val="134"/>
    </font>
    <font>
      <b/>
      <sz val="20"/>
      <name val="黑体"/>
      <charset val="134"/>
    </font>
    <font>
      <b/>
      <sz val="11.5"/>
      <color theme="1"/>
      <name val="宋体"/>
      <charset val="134"/>
      <scheme val="minor"/>
    </font>
    <font>
      <sz val="11.5"/>
      <color theme="1"/>
      <name val="宋体"/>
      <charset val="134"/>
      <scheme val="minor"/>
    </font>
    <font>
      <b/>
      <sz val="11.5"/>
      <color rgb="FF000000"/>
      <name val="宋体"/>
      <charset val="134"/>
    </font>
    <font>
      <sz val="11.5"/>
      <color rgb="FF000000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sz val="11.5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8"/>
      <name val="黑体"/>
      <charset val="134"/>
    </font>
    <font>
      <sz val="12"/>
      <name val="仿宋_GB2312"/>
      <charset val="134"/>
    </font>
    <font>
      <sz val="12"/>
      <name val="Times New Roman"/>
      <charset val="134"/>
    </font>
    <font>
      <b/>
      <sz val="28"/>
      <name val="黑体"/>
      <charset val="134"/>
    </font>
    <font>
      <b/>
      <sz val="20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1"/>
      <color indexed="9"/>
      <name val="宋体"/>
      <charset val="134"/>
    </font>
    <font>
      <sz val="11"/>
      <color theme="0"/>
      <name val="宋体"/>
      <charset val="134"/>
      <scheme val="minor"/>
    </font>
    <font>
      <b/>
      <sz val="11"/>
      <color indexed="52"/>
      <name val="宋体"/>
      <charset val="134"/>
    </font>
    <font>
      <sz val="12"/>
      <color indexed="8"/>
      <name val="宋体"/>
      <charset val="134"/>
    </font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Tahoma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8"/>
      <color theme="3"/>
      <name val="宋体"/>
      <charset val="134"/>
      <scheme val="major"/>
    </font>
    <font>
      <sz val="10"/>
      <name val="Arial"/>
      <charset val="134"/>
    </font>
    <font>
      <sz val="12"/>
      <color indexed="9"/>
      <name val="宋体"/>
      <charset val="134"/>
    </font>
    <font>
      <sz val="11"/>
      <color indexed="62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indexed="63"/>
      <name val="宋体"/>
      <charset val="134"/>
    </font>
    <font>
      <sz val="10"/>
      <name val="Geneva"/>
      <charset val="134"/>
    </font>
    <font>
      <b/>
      <sz val="15"/>
      <color indexed="56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indexed="56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indexed="56"/>
      <name val="宋体"/>
      <charset val="134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Tahoma"/>
      <charset val="134"/>
    </font>
    <font>
      <sz val="10"/>
      <name val="Helv"/>
      <charset val="134"/>
    </font>
    <font>
      <b/>
      <sz val="11"/>
      <color rgb="FF3F3F3F"/>
      <name val="宋体"/>
      <charset val="0"/>
      <scheme val="minor"/>
    </font>
    <font>
      <sz val="12"/>
      <color indexed="17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20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60"/>
      <name val="宋体"/>
      <charset val="134"/>
    </font>
    <font>
      <sz val="10"/>
      <name val="MS Sans Serif"/>
      <charset val="134"/>
    </font>
    <font>
      <sz val="12"/>
      <color indexed="16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indexed="8"/>
      <name val="Tahoma"/>
      <charset val="134"/>
    </font>
    <font>
      <sz val="11"/>
      <color rgb="FF9C6500"/>
      <name val="Tahoma"/>
      <charset val="134"/>
    </font>
    <font>
      <sz val="11"/>
      <color rgb="FF9C0006"/>
      <name val="宋体"/>
      <charset val="134"/>
      <scheme val="minor"/>
    </font>
    <font>
      <b/>
      <sz val="18"/>
      <color indexed="62"/>
      <name val="宋体"/>
      <charset val="134"/>
    </font>
    <font>
      <b/>
      <sz val="13"/>
      <color theme="3"/>
      <name val="Tahoma"/>
      <charset val="134"/>
    </font>
    <font>
      <sz val="11"/>
      <color theme="1"/>
      <name val="宋体"/>
      <charset val="134"/>
    </font>
    <font>
      <b/>
      <sz val="13"/>
      <color indexed="56"/>
      <name val="宋体"/>
      <charset val="134"/>
    </font>
    <font>
      <sz val="8"/>
      <name val="Arial"/>
      <charset val="134"/>
    </font>
    <font>
      <b/>
      <sz val="15"/>
      <color theme="3"/>
      <name val="Tahoma"/>
      <charset val="134"/>
    </font>
    <font>
      <sz val="10"/>
      <color indexed="8"/>
      <name val="宋体"/>
      <charset val="134"/>
    </font>
    <font>
      <b/>
      <sz val="12"/>
      <name val="Arial"/>
      <charset val="134"/>
    </font>
    <font>
      <sz val="7"/>
      <name val="Small Fonts"/>
      <charset val="134"/>
    </font>
    <font>
      <sz val="11"/>
      <color rgb="FF006100"/>
      <name val="Tahoma"/>
      <charset val="134"/>
    </font>
    <font>
      <sz val="11"/>
      <color rgb="FF006100"/>
      <name val="宋体"/>
      <charset val="134"/>
      <scheme val="minor"/>
    </font>
    <font>
      <i/>
      <sz val="11"/>
      <color indexed="23"/>
      <name val="宋体"/>
      <charset val="134"/>
    </font>
    <font>
      <b/>
      <sz val="11"/>
      <color theme="3"/>
      <name val="Tahoma"/>
      <charset val="134"/>
    </font>
    <font>
      <b/>
      <sz val="11"/>
      <color rgb="FF3F3F3F"/>
      <name val="Tahoma"/>
      <charset val="134"/>
    </font>
    <font>
      <b/>
      <sz val="11"/>
      <color theme="1"/>
      <name val="Tahoma"/>
      <charset val="134"/>
    </font>
    <font>
      <sz val="10"/>
      <name val="Times New Roman"/>
      <charset val="134"/>
    </font>
    <font>
      <sz val="8"/>
      <name val="Times New Roman"/>
      <charset val="134"/>
    </font>
    <font>
      <sz val="10"/>
      <color indexed="8"/>
      <name val="Arial"/>
      <charset val="134"/>
    </font>
    <font>
      <sz val="12"/>
      <name val="Helv"/>
      <charset val="134"/>
    </font>
    <font>
      <sz val="12"/>
      <color indexed="9"/>
      <name val="Helv"/>
      <charset val="134"/>
    </font>
    <font>
      <b/>
      <sz val="10"/>
      <name val="MS Sans Serif"/>
      <charset val="134"/>
    </font>
    <font>
      <b/>
      <sz val="10"/>
      <name val="Arial"/>
      <charset val="134"/>
    </font>
    <font>
      <b/>
      <sz val="10"/>
      <name val="Tms Rmn"/>
      <charset val="134"/>
    </font>
    <font>
      <sz val="10"/>
      <color indexed="8"/>
      <name val="MS Sans Serif"/>
      <charset val="134"/>
    </font>
    <font>
      <b/>
      <sz val="9"/>
      <name val="Arial"/>
      <charset val="134"/>
    </font>
    <font>
      <sz val="11"/>
      <color indexed="10"/>
      <name val="宋体"/>
      <charset val="134"/>
    </font>
    <font>
      <b/>
      <sz val="14"/>
      <name val="楷体"/>
      <charset val="134"/>
    </font>
    <font>
      <sz val="10"/>
      <name val="楷体"/>
      <charset val="134"/>
    </font>
    <font>
      <sz val="12"/>
      <color indexed="20"/>
      <name val="宋体"/>
      <charset val="134"/>
    </font>
    <font>
      <b/>
      <sz val="11"/>
      <color rgb="FFFA7D00"/>
      <name val="Tahoma"/>
      <charset val="134"/>
    </font>
    <font>
      <b/>
      <sz val="11"/>
      <color rgb="FFFA7D00"/>
      <name val="宋体"/>
      <charset val="134"/>
      <scheme val="minor"/>
    </font>
    <font>
      <b/>
      <sz val="12"/>
      <color indexed="8"/>
      <name val="宋体"/>
      <charset val="134"/>
    </font>
    <font>
      <sz val="11"/>
      <color rgb="FF3F3F76"/>
      <name val="宋体"/>
      <charset val="134"/>
      <scheme val="minor"/>
    </font>
    <font>
      <b/>
      <sz val="11"/>
      <color theme="0"/>
      <name val="Tahoma"/>
      <charset val="134"/>
    </font>
    <font>
      <b/>
      <sz val="11"/>
      <color indexed="9"/>
      <name val="宋体"/>
      <charset val="134"/>
    </font>
    <font>
      <b/>
      <sz val="11"/>
      <color theme="0"/>
      <name val="宋体"/>
      <charset val="134"/>
      <scheme val="minor"/>
    </font>
    <font>
      <i/>
      <sz val="11"/>
      <color rgb="FF7F7F7F"/>
      <name val="Tahoma"/>
      <charset val="134"/>
    </font>
    <font>
      <i/>
      <sz val="11"/>
      <color rgb="FF7F7F7F"/>
      <name val="宋体"/>
      <charset val="134"/>
      <scheme val="minor"/>
    </font>
    <font>
      <sz val="11"/>
      <color rgb="FFFF0000"/>
      <name val="Tahoma"/>
      <charset val="134"/>
    </font>
    <font>
      <sz val="11"/>
      <color rgb="FFFF0000"/>
      <name val="宋体"/>
      <charset val="134"/>
      <scheme val="minor"/>
    </font>
    <font>
      <sz val="11"/>
      <color rgb="FFFA7D00"/>
      <name val="Tahoma"/>
      <charset val="134"/>
    </font>
    <font>
      <sz val="11"/>
      <color indexed="52"/>
      <name val="宋体"/>
      <charset val="134"/>
    </font>
    <font>
      <sz val="11"/>
      <color rgb="FFFA7D00"/>
      <name val="宋体"/>
      <charset val="134"/>
      <scheme val="minor"/>
    </font>
    <font>
      <sz val="11"/>
      <color rgb="FF3F3F76"/>
      <name val="Tahoma"/>
      <charset val="134"/>
    </font>
    <font>
      <sz val="12"/>
      <name val="Courier"/>
      <charset val="134"/>
    </font>
    <font>
      <b/>
      <sz val="11"/>
      <color rgb="FF3F3F3F"/>
      <name val="宋体"/>
      <charset val="134"/>
      <scheme val="minor"/>
    </font>
  </fonts>
  <fills count="7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rgb="FFFFCC9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theme="9"/>
        <bgColor indexed="64"/>
      </patternFill>
    </fill>
    <fill>
      <patternFill patternType="mediumGray">
        <fgColor indexed="22"/>
      </patternFill>
    </fill>
    <fill>
      <patternFill patternType="solid">
        <fgColor indexed="10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27"/>
        <bgColor indexed="27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gray0625"/>
    </fill>
    <fill>
      <patternFill patternType="lightUp">
        <fgColor indexed="9"/>
        <bgColor indexed="22"/>
      </patternFill>
    </fill>
    <fill>
      <patternFill patternType="solid">
        <fgColor indexed="55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9305">
    <xf numFmtId="0" fontId="0" fillId="0" borderId="0"/>
    <xf numFmtId="0" fontId="25" fillId="5" borderId="0" applyNumberFormat="0" applyBorder="0" applyAlignment="0" applyProtection="0"/>
    <xf numFmtId="42" fontId="27" fillId="0" borderId="0" applyFon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7" fillId="29" borderId="14" applyNumberFormat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44" fontId="27" fillId="0" borderId="0" applyFont="0" applyFill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0" fillId="0" borderId="0"/>
    <xf numFmtId="0" fontId="25" fillId="8" borderId="0" applyNumberFormat="0" applyBorder="0" applyAlignment="0" applyProtection="0"/>
    <xf numFmtId="0" fontId="41" fillId="35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25" fillId="28" borderId="0" applyNumberFormat="0" applyBorder="0" applyAlignment="0" applyProtection="0"/>
    <xf numFmtId="0" fontId="0" fillId="18" borderId="13" applyNumberFormat="0" applyFont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3" fillId="19" borderId="0" applyNumberFormat="0" applyBorder="0" applyAlignment="0" applyProtection="0">
      <alignment vertical="center"/>
    </xf>
    <xf numFmtId="0" fontId="35" fillId="25" borderId="0" applyNumberFormat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/>
    <xf numFmtId="0" fontId="24" fillId="4" borderId="11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0" fillId="0" borderId="0"/>
    <xf numFmtId="0" fontId="35" fillId="5" borderId="0" applyNumberFormat="0" applyBorder="0" applyAlignment="0" applyProtection="0"/>
    <xf numFmtId="0" fontId="17" fillId="0" borderId="0"/>
    <xf numFmtId="0" fontId="27" fillId="39" borderId="17" applyNumberFormat="0" applyFon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3" fillId="40" borderId="0" applyNumberFormat="0" applyBorder="0" applyAlignment="0" applyProtection="0">
      <alignment vertical="center"/>
    </xf>
    <xf numFmtId="0" fontId="35" fillId="25" borderId="0" applyNumberFormat="0" applyBorder="0" applyAlignment="0" applyProtection="0"/>
    <xf numFmtId="0" fontId="30" fillId="15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6" fillId="0" borderId="0"/>
    <xf numFmtId="0" fontId="38" fillId="4" borderId="15" applyNumberFormat="0" applyAlignment="0" applyProtection="0">
      <alignment vertical="center"/>
    </xf>
    <xf numFmtId="0" fontId="0" fillId="0" borderId="0"/>
    <xf numFmtId="0" fontId="30" fillId="27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7" fillId="0" borderId="0"/>
    <xf numFmtId="0" fontId="55" fillId="3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35" fillId="25" borderId="0" applyNumberFormat="0" applyBorder="0" applyAlignment="0" applyProtection="0"/>
    <xf numFmtId="0" fontId="0" fillId="0" borderId="0">
      <alignment vertical="center"/>
    </xf>
    <xf numFmtId="0" fontId="30" fillId="15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35" fillId="25" borderId="0" applyNumberFormat="0" applyBorder="0" applyAlignment="0" applyProtection="0"/>
    <xf numFmtId="0" fontId="57" fillId="43" borderId="21" applyNumberFormat="0" applyAlignment="0" applyProtection="0">
      <alignment vertical="center"/>
    </xf>
    <xf numFmtId="0" fontId="0" fillId="0" borderId="0"/>
    <xf numFmtId="0" fontId="27" fillId="0" borderId="0">
      <alignment vertical="center"/>
    </xf>
    <xf numFmtId="0" fontId="30" fillId="38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58" fillId="28" borderId="0" applyNumberFormat="0" applyBorder="0" applyAlignment="0" applyProtection="0"/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59" fillId="43" borderId="14" applyNumberFormat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56" fillId="0" borderId="0"/>
    <xf numFmtId="0" fontId="26" fillId="0" borderId="0">
      <alignment vertical="center"/>
    </xf>
    <xf numFmtId="0" fontId="26" fillId="0" borderId="0">
      <alignment vertical="center"/>
    </xf>
    <xf numFmtId="0" fontId="25" fillId="42" borderId="0" applyNumberFormat="0" applyBorder="0" applyAlignment="0" applyProtection="0"/>
    <xf numFmtId="0" fontId="30" fillId="33" borderId="0" applyNumberFormat="0" applyBorder="0" applyAlignment="0" applyProtection="0">
      <alignment vertical="center"/>
    </xf>
    <xf numFmtId="0" fontId="60" fillId="44" borderId="22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0" fillId="30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8" fillId="4" borderId="15" applyNumberFormat="0" applyAlignment="0" applyProtection="0">
      <alignment vertical="center"/>
    </xf>
    <xf numFmtId="0" fontId="62" fillId="0" borderId="23" applyNumberFormat="0" applyFill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63" fillId="0" borderId="24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64" fillId="50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65" fillId="9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41" fillId="24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43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46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67" fillId="0" borderId="0" applyNumberFormat="0" applyFont="0" applyFill="0" applyBorder="0" applyAlignment="0" applyProtection="0">
      <alignment horizontal="left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30" borderId="0" applyNumberFormat="0" applyBorder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43" fillId="55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35" fillId="25" borderId="0" applyNumberFormat="0" applyBorder="0" applyAlignment="0" applyProtection="0"/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43" fillId="57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56" fillId="0" borderId="0"/>
    <xf numFmtId="0" fontId="41" fillId="12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17" fillId="0" borderId="0"/>
    <xf numFmtId="0" fontId="69" fillId="0" borderId="24" applyNumberFormat="0" applyFill="0" applyAlignment="0" applyProtection="0">
      <alignment vertical="center"/>
    </xf>
    <xf numFmtId="0" fontId="69" fillId="0" borderId="24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56" fillId="0" borderId="0"/>
    <xf numFmtId="0" fontId="26" fillId="12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9" fillId="0" borderId="0"/>
    <xf numFmtId="0" fontId="38" fillId="4" borderId="15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40" fillId="0" borderId="16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17" fillId="0" borderId="0"/>
    <xf numFmtId="0" fontId="26" fillId="22" borderId="0" applyNumberFormat="0" applyBorder="0" applyAlignment="0" applyProtection="0">
      <alignment vertical="center"/>
    </xf>
    <xf numFmtId="0" fontId="39" fillId="0" borderId="0"/>
    <xf numFmtId="0" fontId="30" fillId="3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0" borderId="0"/>
    <xf numFmtId="0" fontId="56" fillId="0" borderId="0"/>
    <xf numFmtId="0" fontId="22" fillId="47" borderId="0" applyNumberFormat="0" applyBorder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17" fillId="0" borderId="0"/>
    <xf numFmtId="9" fontId="0" fillId="0" borderId="0" applyFont="0" applyFill="0" applyBorder="0" applyAlignment="0" applyProtection="0"/>
    <xf numFmtId="0" fontId="30" fillId="14" borderId="0" applyNumberFormat="0" applyBorder="0" applyAlignment="0" applyProtection="0">
      <alignment vertical="center"/>
    </xf>
    <xf numFmtId="0" fontId="34" fillId="0" borderId="0"/>
    <xf numFmtId="0" fontId="26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0" fillId="0" borderId="0">
      <alignment vertical="center"/>
    </xf>
    <xf numFmtId="0" fontId="56" fillId="0" borderId="0"/>
    <xf numFmtId="0" fontId="26" fillId="12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49" fontId="34" fillId="0" borderId="0" applyFont="0" applyFill="0" applyBorder="0" applyAlignment="0" applyProtection="0"/>
    <xf numFmtId="0" fontId="38" fillId="4" borderId="15" applyNumberFormat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49" fontId="34" fillId="0" borderId="0" applyFont="0" applyFill="0" applyBorder="0" applyAlignment="0" applyProtection="0"/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35" fillId="34" borderId="0" applyNumberFormat="0" applyBorder="0" applyAlignment="0" applyProtection="0"/>
    <xf numFmtId="0" fontId="23" fillId="23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9" fillId="0" borderId="0"/>
    <xf numFmtId="0" fontId="30" fillId="32" borderId="0" applyNumberFormat="0" applyBorder="0" applyAlignment="0" applyProtection="0">
      <alignment vertical="center"/>
    </xf>
    <xf numFmtId="0" fontId="17" fillId="0" borderId="0">
      <protection locked="0"/>
    </xf>
    <xf numFmtId="0" fontId="31" fillId="0" borderId="12" applyNumberFormat="0" applyFill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42" borderId="0" applyNumberFormat="0" applyBorder="0" applyAlignment="0" applyProtection="0"/>
    <xf numFmtId="0" fontId="30" fillId="0" borderId="0">
      <alignment vertical="center"/>
    </xf>
    <xf numFmtId="0" fontId="56" fillId="0" borderId="0"/>
    <xf numFmtId="0" fontId="34" fillId="0" borderId="0"/>
    <xf numFmtId="0" fontId="27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48" borderId="0" applyNumberFormat="0" applyBorder="0" applyAlignment="0" applyProtection="0"/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25" fillId="48" borderId="0" applyNumberFormat="0" applyBorder="0" applyAlignment="0" applyProtection="0"/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5" fillId="48" borderId="0" applyNumberFormat="0" applyBorder="0" applyAlignment="0" applyProtection="0"/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5" fillId="48" borderId="0" applyNumberFormat="0" applyBorder="0" applyAlignment="0" applyProtection="0"/>
    <xf numFmtId="0" fontId="29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6" fillId="0" borderId="0">
      <alignment vertical="center"/>
    </xf>
    <xf numFmtId="0" fontId="0" fillId="0" borderId="0"/>
    <xf numFmtId="0" fontId="30" fillId="30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5" fillId="48" borderId="0" applyNumberFormat="0" applyBorder="0" applyAlignment="0" applyProtection="0"/>
    <xf numFmtId="0" fontId="29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42" borderId="0" applyNumberFormat="0" applyBorder="0" applyAlignment="0" applyProtection="0"/>
    <xf numFmtId="0" fontId="22" fillId="59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35" fillId="34" borderId="0" applyNumberFormat="0" applyBorder="0" applyAlignment="0" applyProtection="0"/>
    <xf numFmtId="0" fontId="25" fillId="42" borderId="0" applyNumberFormat="0" applyBorder="0" applyAlignment="0" applyProtection="0"/>
    <xf numFmtId="0" fontId="30" fillId="16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0" fillId="0" borderId="0"/>
    <xf numFmtId="0" fontId="55" fillId="37" borderId="0" applyNumberFormat="0" applyBorder="0" applyAlignment="0" applyProtection="0">
      <alignment vertical="center"/>
    </xf>
    <xf numFmtId="0" fontId="73" fillId="37" borderId="0" applyNumberFormat="0" applyBorder="0" applyAlignment="0" applyProtection="0">
      <alignment vertical="center"/>
    </xf>
    <xf numFmtId="0" fontId="34" fillId="18" borderId="13" applyNumberFormat="0" applyFont="0" applyAlignment="0" applyProtection="0">
      <alignment vertical="center"/>
    </xf>
    <xf numFmtId="0" fontId="74" fillId="0" borderId="0" applyNumberFormat="0" applyFill="0" applyBorder="0" applyAlignment="0" applyProtection="0"/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/>
    <xf numFmtId="0" fontId="25" fillId="42" borderId="0" applyNumberFormat="0" applyBorder="0" applyAlignment="0" applyProtection="0"/>
    <xf numFmtId="0" fontId="30" fillId="33" borderId="0" applyNumberFormat="0" applyBorder="0" applyAlignment="0" applyProtection="0">
      <alignment vertical="center"/>
    </xf>
    <xf numFmtId="0" fontId="0" fillId="0" borderId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30" fillId="33" borderId="0" applyNumberFormat="0" applyBorder="0" applyAlignment="0" applyProtection="0">
      <alignment vertical="center"/>
    </xf>
    <xf numFmtId="0" fontId="25" fillId="42" borderId="0" applyNumberFormat="0" applyBorder="0" applyAlignment="0" applyProtection="0"/>
    <xf numFmtId="0" fontId="30" fillId="33" borderId="0" applyNumberFormat="0" applyBorder="0" applyAlignment="0" applyProtection="0">
      <alignment vertical="center"/>
    </xf>
    <xf numFmtId="0" fontId="25" fillId="42" borderId="0" applyNumberFormat="0" applyBorder="0" applyAlignment="0" applyProtection="0"/>
    <xf numFmtId="0" fontId="24" fillId="4" borderId="11" applyNumberFormat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25" fillId="42" borderId="0" applyNumberFormat="0" applyBorder="0" applyAlignment="0" applyProtection="0"/>
    <xf numFmtId="0" fontId="30" fillId="33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5" fillId="42" borderId="0" applyNumberFormat="0" applyBorder="0" applyAlignment="0" applyProtection="0"/>
    <xf numFmtId="0" fontId="38" fillId="4" borderId="15" applyNumberFormat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5" fillId="28" borderId="0" applyNumberFormat="0" applyBorder="0" applyAlignment="0" applyProtection="0"/>
    <xf numFmtId="0" fontId="30" fillId="33" borderId="0" applyNumberFormat="0" applyBorder="0" applyAlignment="0" applyProtection="0">
      <alignment vertical="center"/>
    </xf>
    <xf numFmtId="0" fontId="25" fillId="28" borderId="0" applyNumberFormat="0" applyBorder="0" applyAlignment="0" applyProtection="0"/>
    <xf numFmtId="0" fontId="30" fillId="33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5" fillId="42" borderId="0" applyNumberFormat="0" applyBorder="0" applyAlignment="0" applyProtection="0"/>
    <xf numFmtId="0" fontId="22" fillId="59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5" fillId="42" borderId="0" applyNumberFormat="0" applyBorder="0" applyAlignment="0" applyProtection="0"/>
    <xf numFmtId="0" fontId="30" fillId="16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10" fontId="78" fillId="18" borderId="2" applyNumberFormat="0" applyBorder="0" applyAlignment="0" applyProtection="0"/>
    <xf numFmtId="0" fontId="30" fillId="33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5" fillId="42" borderId="0" applyNumberFormat="0" applyBorder="0" applyAlignment="0" applyProtection="0"/>
    <xf numFmtId="0" fontId="30" fillId="33" borderId="0" applyNumberFormat="0" applyBorder="0" applyAlignment="0" applyProtection="0">
      <alignment vertical="center"/>
    </xf>
    <xf numFmtId="0" fontId="25" fillId="42" borderId="0" applyNumberFormat="0" applyBorder="0" applyAlignment="0" applyProtection="0"/>
    <xf numFmtId="0" fontId="30" fillId="33" borderId="0" applyNumberFormat="0" applyBorder="0" applyAlignment="0" applyProtection="0">
      <alignment vertical="center"/>
    </xf>
    <xf numFmtId="0" fontId="25" fillId="42" borderId="0" applyNumberFormat="0" applyBorder="0" applyAlignment="0" applyProtection="0"/>
    <xf numFmtId="0" fontId="25" fillId="28" borderId="0" applyNumberFormat="0" applyBorder="0" applyAlignment="0" applyProtection="0"/>
    <xf numFmtId="0" fontId="30" fillId="33" borderId="0" applyNumberFormat="0" applyBorder="0" applyAlignment="0" applyProtection="0">
      <alignment vertical="center"/>
    </xf>
    <xf numFmtId="0" fontId="25" fillId="28" borderId="0" applyNumberFormat="0" applyBorder="0" applyAlignment="0" applyProtection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42" borderId="0" applyNumberFormat="0" applyBorder="0" applyAlignment="0" applyProtection="0"/>
    <xf numFmtId="0" fontId="22" fillId="59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5" fillId="42" borderId="0" applyNumberFormat="0" applyBorder="0" applyAlignment="0" applyProtection="0"/>
    <xf numFmtId="0" fontId="22" fillId="59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0" fillId="1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0" fillId="1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0" fillId="14" borderId="0" applyNumberFormat="0" applyBorder="0" applyAlignment="0" applyProtection="0">
      <alignment vertical="center"/>
    </xf>
    <xf numFmtId="0" fontId="68" fillId="56" borderId="0" applyNumberFormat="0" applyBorder="0" applyAlignment="0" applyProtection="0"/>
    <xf numFmtId="0" fontId="31" fillId="0" borderId="12" applyNumberFormat="0" applyFill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0" borderId="0">
      <alignment vertical="center"/>
    </xf>
    <xf numFmtId="0" fontId="26" fillId="46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0" borderId="0">
      <alignment vertical="center"/>
    </xf>
    <xf numFmtId="0" fontId="26" fillId="46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0" borderId="0">
      <alignment vertical="center"/>
    </xf>
    <xf numFmtId="0" fontId="26" fillId="46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68" fillId="56" borderId="0" applyNumberFormat="0" applyBorder="0" applyAlignment="0" applyProtection="0"/>
    <xf numFmtId="0" fontId="36" fillId="26" borderId="11" applyNumberFormat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35" fillId="34" borderId="0" applyNumberFormat="0" applyBorder="0" applyAlignment="0" applyProtection="0"/>
    <xf numFmtId="0" fontId="36" fillId="26" borderId="11" applyNumberForma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30" fillId="30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71" fillId="0" borderId="0">
      <alignment vertical="center"/>
    </xf>
    <xf numFmtId="0" fontId="30" fillId="30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10" fontId="78" fillId="18" borderId="2" applyNumberFormat="0" applyBorder="0" applyAlignment="0" applyProtection="0"/>
    <xf numFmtId="0" fontId="30" fillId="3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30" fillId="3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70" fillId="0" borderId="0">
      <alignment vertical="center"/>
    </xf>
    <xf numFmtId="0" fontId="0" fillId="0" borderId="0"/>
    <xf numFmtId="0" fontId="38" fillId="4" borderId="15" applyNumberFormat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/>
    <xf numFmtId="0" fontId="38" fillId="4" borderId="15" applyNumberFormat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4" fillId="0" borderId="0"/>
    <xf numFmtId="0" fontId="0" fillId="0" borderId="0"/>
    <xf numFmtId="0" fontId="0" fillId="0" borderId="0"/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0" fillId="0" borderId="0"/>
    <xf numFmtId="0" fontId="27" fillId="0" borderId="0">
      <alignment vertical="center"/>
    </xf>
    <xf numFmtId="0" fontId="30" fillId="30" borderId="0" applyNumberFormat="0" applyBorder="0" applyAlignment="0" applyProtection="0">
      <alignment vertical="center"/>
    </xf>
    <xf numFmtId="0" fontId="0" fillId="0" borderId="0"/>
    <xf numFmtId="0" fontId="30" fillId="30" borderId="0" applyNumberFormat="0" applyBorder="0" applyAlignment="0" applyProtection="0">
      <alignment vertical="center"/>
    </xf>
    <xf numFmtId="0" fontId="27" fillId="0" borderId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46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0" fillId="0" borderId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0" fillId="14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0" fillId="14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189" fontId="0" fillId="0" borderId="0" applyFont="0" applyFill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58" fillId="28" borderId="0" applyNumberFormat="0" applyBorder="0" applyAlignment="0" applyProtection="0"/>
    <xf numFmtId="0" fontId="30" fillId="14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0" borderId="0"/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58" fillId="28" borderId="0" applyNumberFormat="0" applyBorder="0" applyAlignment="0" applyProtection="0"/>
    <xf numFmtId="0" fontId="29" fillId="21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58" fillId="28" borderId="0" applyNumberFormat="0" applyBorder="0" applyAlignment="0" applyProtection="0"/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58" fillId="28" borderId="0" applyNumberFormat="0" applyBorder="0" applyAlignment="0" applyProtection="0"/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58" fillId="28" borderId="0" applyNumberFormat="0" applyBorder="0" applyAlignment="0" applyProtection="0"/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79" fillId="0" borderId="27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79" fillId="0" borderId="27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79" fillId="0" borderId="27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0" borderId="0"/>
    <xf numFmtId="0" fontId="30" fillId="32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0" borderId="0"/>
    <xf numFmtId="0" fontId="30" fillId="32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81" fillId="0" borderId="9">
      <alignment horizontal="left" vertical="center"/>
    </xf>
    <xf numFmtId="0" fontId="30" fillId="32" borderId="0" applyNumberFormat="0" applyBorder="0" applyAlignment="0" applyProtection="0">
      <alignment vertical="center"/>
    </xf>
    <xf numFmtId="0" fontId="81" fillId="0" borderId="9">
      <alignment horizontal="left"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5" fillId="42" borderId="0" applyNumberFormat="0" applyBorder="0" applyAlignment="0" applyProtection="0"/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25" fillId="42" borderId="0" applyNumberFormat="0" applyBorder="0" applyAlignment="0" applyProtection="0"/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26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25" fillId="48" borderId="0" applyNumberFormat="0" applyBorder="0" applyAlignment="0" applyProtection="0"/>
    <xf numFmtId="0" fontId="30" fillId="26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25" fillId="48" borderId="0" applyNumberFormat="0" applyBorder="0" applyAlignment="0" applyProtection="0"/>
    <xf numFmtId="0" fontId="30" fillId="26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5" fillId="48" borderId="0" applyNumberFormat="0" applyBorder="0" applyAlignment="0" applyProtection="0"/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5" fillId="28" borderId="0" applyNumberFormat="0" applyBorder="0" applyAlignment="0" applyProtection="0"/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0" fillId="0" borderId="0">
      <alignment vertical="top"/>
    </xf>
    <xf numFmtId="0" fontId="26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80" fillId="0" borderId="0">
      <alignment vertical="center"/>
    </xf>
    <xf numFmtId="0" fontId="38" fillId="4" borderId="15" applyNumberFormat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0" fillId="0" borderId="0">
      <alignment vertical="top"/>
    </xf>
    <xf numFmtId="0" fontId="38" fillId="4" borderId="15" applyNumberFormat="0" applyAlignment="0" applyProtection="0">
      <alignment vertical="center"/>
    </xf>
    <xf numFmtId="0" fontId="0" fillId="0" borderId="0"/>
    <xf numFmtId="0" fontId="38" fillId="4" borderId="15" applyNumberFormat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0" fillId="0" borderId="0"/>
    <xf numFmtId="0" fontId="38" fillId="4" borderId="15" applyNumberFormat="0" applyAlignment="0" applyProtection="0">
      <alignment vertical="center"/>
    </xf>
    <xf numFmtId="0" fontId="0" fillId="0" borderId="0"/>
    <xf numFmtId="0" fontId="26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26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37" fontId="82" fillId="0" borderId="0"/>
    <xf numFmtId="0" fontId="32" fillId="14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0" fillId="0" borderId="0"/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0" fillId="0" borderId="0"/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0" fillId="0" borderId="0"/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5" fillId="8" borderId="0" applyNumberFormat="0" applyBorder="0" applyAlignment="0" applyProtection="0"/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4" fillId="0" borderId="0"/>
    <xf numFmtId="0" fontId="0" fillId="0" borderId="0"/>
    <xf numFmtId="0" fontId="31" fillId="0" borderId="12" applyNumberFormat="0" applyFill="0" applyAlignment="0" applyProtection="0">
      <alignment vertical="center"/>
    </xf>
    <xf numFmtId="0" fontId="34" fillId="0" borderId="0"/>
    <xf numFmtId="0" fontId="31" fillId="0" borderId="12" applyNumberFormat="0" applyFill="0" applyAlignment="0" applyProtection="0">
      <alignment vertical="center"/>
    </xf>
    <xf numFmtId="0" fontId="0" fillId="0" borderId="0"/>
    <xf numFmtId="0" fontId="34" fillId="0" borderId="0"/>
    <xf numFmtId="0" fontId="31" fillId="0" borderId="12" applyNumberFormat="0" applyFill="0" applyAlignment="0" applyProtection="0">
      <alignment vertical="center"/>
    </xf>
    <xf numFmtId="0" fontId="34" fillId="0" borderId="0"/>
    <xf numFmtId="0" fontId="34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0" fillId="11" borderId="0" applyNumberFormat="0" applyBorder="0" applyAlignment="0" applyProtection="0">
      <alignment vertical="center"/>
    </xf>
    <xf numFmtId="0" fontId="34" fillId="0" borderId="0"/>
    <xf numFmtId="0" fontId="30" fillId="11" borderId="0" applyNumberFormat="0" applyBorder="0" applyAlignment="0" applyProtection="0">
      <alignment vertical="center"/>
    </xf>
    <xf numFmtId="0" fontId="0" fillId="0" borderId="0"/>
    <xf numFmtId="0" fontId="34" fillId="0" borderId="0"/>
    <xf numFmtId="0" fontId="31" fillId="0" borderId="12" applyNumberFormat="0" applyFill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70" fillId="0" borderId="0">
      <alignment vertical="center"/>
    </xf>
    <xf numFmtId="0" fontId="30" fillId="27" borderId="0" applyNumberFormat="0" applyBorder="0" applyAlignment="0" applyProtection="0">
      <alignment vertical="center"/>
    </xf>
    <xf numFmtId="9" fontId="56" fillId="0" borderId="0" applyFont="0" applyFill="0" applyBorder="0" applyAlignment="0" applyProtection="0"/>
    <xf numFmtId="0" fontId="30" fillId="27" borderId="0" applyNumberFormat="0" applyBorder="0" applyAlignment="0" applyProtection="0">
      <alignment vertical="center"/>
    </xf>
    <xf numFmtId="0" fontId="35" fillId="63" borderId="0" applyNumberFormat="0" applyBorder="0" applyAlignment="0" applyProtection="0"/>
    <xf numFmtId="0" fontId="30" fillId="2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77" fillId="0" borderId="26" applyNumberFormat="0" applyFill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77" fillId="0" borderId="26" applyNumberFormat="0" applyFill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77" fillId="0" borderId="26" applyNumberFormat="0" applyFill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0" fillId="0" borderId="0">
      <alignment vertical="center"/>
    </xf>
    <xf numFmtId="0" fontId="70" fillId="0" borderId="0">
      <alignment vertical="center"/>
    </xf>
    <xf numFmtId="0" fontId="30" fillId="27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0" fillId="0" borderId="0"/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70" fillId="0" borderId="0">
      <alignment vertical="center"/>
    </xf>
    <xf numFmtId="0" fontId="0" fillId="0" borderId="0"/>
    <xf numFmtId="0" fontId="61" fillId="30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36" fillId="26" borderId="11" applyNumberFormat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36" fillId="26" borderId="11" applyNumberFormat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5" fillId="28" borderId="0" applyNumberFormat="0" applyBorder="0" applyAlignment="0" applyProtection="0"/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77" fillId="0" borderId="26" applyNumberFormat="0" applyFill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77" fillId="0" borderId="26" applyNumberFormat="0" applyFill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77" fillId="0" borderId="26" applyNumberFormat="0" applyFill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77" fillId="0" borderId="26" applyNumberFormat="0" applyFill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0" fillId="38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6" fillId="0" borderId="0">
      <alignment vertical="center"/>
    </xf>
    <xf numFmtId="0" fontId="70" fillId="0" borderId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/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186" fontId="30" fillId="0" borderId="0" applyFont="0" applyFill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30" fillId="38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0" fillId="3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0" fillId="0" borderId="0"/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5" fillId="48" borderId="0" applyNumberFormat="0" applyBorder="0" applyAlignment="0" applyProtection="0"/>
    <xf numFmtId="0" fontId="24" fillId="4" borderId="11" applyNumberFormat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5" fillId="48" borderId="0" applyNumberFormat="0" applyBorder="0" applyAlignment="0" applyProtection="0"/>
    <xf numFmtId="0" fontId="30" fillId="15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10" fontId="78" fillId="18" borderId="2" applyNumberFormat="0" applyBorder="0" applyAlignment="0" applyProtection="0"/>
    <xf numFmtId="0" fontId="30" fillId="15" borderId="0" applyNumberFormat="0" applyBorder="0" applyAlignment="0" applyProtection="0">
      <alignment vertical="center"/>
    </xf>
    <xf numFmtId="10" fontId="78" fillId="18" borderId="2" applyNumberFormat="0" applyBorder="0" applyAlignment="0" applyProtection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183" fontId="34" fillId="0" borderId="0" applyFont="0" applyFill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5" fillId="42" borderId="0" applyNumberFormat="0" applyBorder="0" applyAlignment="0" applyProtection="0"/>
    <xf numFmtId="0" fontId="30" fillId="27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180" fontId="34" fillId="0" borderId="0" applyFont="0" applyFill="0" applyBorder="0" applyAlignment="0" applyProtection="0"/>
    <xf numFmtId="0" fontId="30" fillId="27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0" fillId="0" borderId="0"/>
    <xf numFmtId="0" fontId="30" fillId="11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11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0" fillId="0" borderId="0"/>
    <xf numFmtId="0" fontId="38" fillId="4" borderId="15" applyNumberFormat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0" fillId="0" borderId="0"/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5" fillId="60" borderId="0" applyNumberFormat="0" applyBorder="0" applyAlignment="0" applyProtection="0"/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23" fillId="41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35" fillId="25" borderId="0" applyNumberFormat="0" applyBorder="0" applyAlignment="0" applyProtection="0"/>
    <xf numFmtId="0" fontId="31" fillId="0" borderId="12" applyNumberFormat="0" applyFill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35" fillId="25" borderId="0" applyNumberFormat="0" applyBorder="0" applyAlignment="0" applyProtection="0"/>
    <xf numFmtId="0" fontId="31" fillId="0" borderId="12" applyNumberFormat="0" applyFill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35" fillId="25" borderId="0" applyNumberFormat="0" applyBorder="0" applyAlignment="0" applyProtection="0"/>
    <xf numFmtId="0" fontId="31" fillId="0" borderId="12" applyNumberFormat="0" applyFill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35" fillId="60" borderId="0" applyNumberFormat="0" applyBorder="0" applyAlignment="0" applyProtection="0"/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35" fillId="60" borderId="0" applyNumberFormat="0" applyBorder="0" applyAlignment="0" applyProtection="0"/>
    <xf numFmtId="0" fontId="31" fillId="0" borderId="12" applyNumberFormat="0" applyFill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35" fillId="60" borderId="0" applyNumberFormat="0" applyBorder="0" applyAlignment="0" applyProtection="0"/>
    <xf numFmtId="0" fontId="31" fillId="0" borderId="12" applyNumberFormat="0" applyFill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35" fillId="62" borderId="0" applyNumberFormat="0" applyBorder="0" applyAlignment="0" applyProtection="0"/>
    <xf numFmtId="0" fontId="22" fillId="38" borderId="0" applyNumberFormat="0" applyBorder="0" applyAlignment="0" applyProtection="0">
      <alignment vertical="center"/>
    </xf>
    <xf numFmtId="0" fontId="35" fillId="62" borderId="0" applyNumberFormat="0" applyBorder="0" applyAlignment="0" applyProtection="0"/>
    <xf numFmtId="0" fontId="22" fillId="38" borderId="0" applyNumberFormat="0" applyBorder="0" applyAlignment="0" applyProtection="0">
      <alignment vertical="center"/>
    </xf>
    <xf numFmtId="0" fontId="35" fillId="62" borderId="0" applyNumberFormat="0" applyBorder="0" applyAlignment="0" applyProtection="0"/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2" fillId="36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4" fillId="4" borderId="11" applyNumberFormat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2" fillId="36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1" fillId="0" borderId="0">
      <alignment vertical="center"/>
    </xf>
    <xf numFmtId="0" fontId="22" fillId="36" borderId="0" applyNumberFormat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0" fillId="0" borderId="0"/>
    <xf numFmtId="0" fontId="22" fillId="36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7" fillId="0" borderId="0">
      <alignment vertical="center"/>
    </xf>
    <xf numFmtId="0" fontId="22" fillId="36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2" fillId="36" borderId="0" applyNumberFormat="0" applyBorder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2" fillId="36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0" fillId="0" borderId="0"/>
    <xf numFmtId="0" fontId="0" fillId="0" borderId="0"/>
    <xf numFmtId="0" fontId="22" fillId="36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0" fillId="0" borderId="0"/>
    <xf numFmtId="0" fontId="30" fillId="0" borderId="0">
      <alignment vertical="center"/>
    </xf>
    <xf numFmtId="0" fontId="22" fillId="36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27" fillId="0" borderId="0">
      <alignment vertical="center"/>
    </xf>
    <xf numFmtId="0" fontId="26" fillId="0" borderId="0"/>
    <xf numFmtId="0" fontId="22" fillId="36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5" fillId="8" borderId="0" applyNumberFormat="0" applyBorder="0" applyAlignment="0" applyProtection="0"/>
    <xf numFmtId="0" fontId="29" fillId="10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66" fillId="53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87" fillId="43" borderId="21" applyNumberFormat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87" fillId="43" borderId="21" applyNumberFormat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87" fillId="43" borderId="21" applyNumberFormat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87" fillId="43" borderId="21" applyNumberFormat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56" fillId="0" borderId="0">
      <protection locked="0"/>
    </xf>
    <xf numFmtId="181" fontId="0" fillId="0" borderId="0" applyFon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5" fillId="25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31" fillId="0" borderId="12" applyNumberFormat="0" applyFill="0" applyAlignment="0" applyProtection="0">
      <alignment vertical="center"/>
    </xf>
    <xf numFmtId="0" fontId="25" fillId="42" borderId="0" applyNumberFormat="0" applyBorder="0" applyAlignment="0" applyProtection="0"/>
    <xf numFmtId="0" fontId="31" fillId="0" borderId="12" applyNumberFormat="0" applyFill="0" applyAlignment="0" applyProtection="0">
      <alignment vertical="center"/>
    </xf>
    <xf numFmtId="0" fontId="25" fillId="42" borderId="0" applyNumberFormat="0" applyBorder="0" applyAlignment="0" applyProtection="0"/>
    <xf numFmtId="0" fontId="38" fillId="4" borderId="15" applyNumberFormat="0" applyAlignment="0" applyProtection="0">
      <alignment vertical="center"/>
    </xf>
    <xf numFmtId="0" fontId="25" fillId="65" borderId="0" applyNumberFormat="0" applyBorder="0" applyAlignment="0" applyProtection="0"/>
    <xf numFmtId="0" fontId="25" fillId="42" borderId="0" applyNumberFormat="0" applyBorder="0" applyAlignment="0" applyProtection="0"/>
    <xf numFmtId="0" fontId="32" fillId="14" borderId="0" applyNumberFormat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0" fillId="0" borderId="0"/>
    <xf numFmtId="0" fontId="38" fillId="4" borderId="15" applyNumberFormat="0" applyAlignment="0" applyProtection="0">
      <alignment vertical="center"/>
    </xf>
    <xf numFmtId="0" fontId="25" fillId="65" borderId="0" applyNumberFormat="0" applyBorder="0" applyAlignment="0" applyProtection="0"/>
    <xf numFmtId="0" fontId="25" fillId="42" borderId="0" applyNumberFormat="0" applyBorder="0" applyAlignment="0" applyProtection="0"/>
    <xf numFmtId="0" fontId="32" fillId="14" borderId="0" applyNumberFormat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0" fillId="0" borderId="0"/>
    <xf numFmtId="0" fontId="25" fillId="65" borderId="0" applyNumberFormat="0" applyBorder="0" applyAlignment="0" applyProtection="0"/>
    <xf numFmtId="0" fontId="25" fillId="42" borderId="0" applyNumberFormat="0" applyBorder="0" applyAlignment="0" applyProtection="0"/>
    <xf numFmtId="0" fontId="24" fillId="4" borderId="11" applyNumberFormat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7" fillId="0" borderId="0">
      <alignment vertical="center"/>
    </xf>
    <xf numFmtId="0" fontId="25" fillId="65" borderId="0" applyNumberFormat="0" applyBorder="0" applyAlignment="0" applyProtection="0"/>
    <xf numFmtId="0" fontId="25" fillId="42" borderId="0" applyNumberFormat="0" applyBorder="0" applyAlignment="0" applyProtection="0"/>
    <xf numFmtId="0" fontId="24" fillId="4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61" fillId="30" borderId="0" applyNumberFormat="0" applyBorder="0" applyAlignment="0" applyProtection="0">
      <alignment vertical="center"/>
    </xf>
    <xf numFmtId="0" fontId="25" fillId="42" borderId="0" applyNumberFormat="0" applyBorder="0" applyAlignment="0" applyProtection="0"/>
    <xf numFmtId="0" fontId="24" fillId="4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25" fillId="42" borderId="0" applyNumberFormat="0" applyBorder="0" applyAlignment="0" applyProtection="0"/>
    <xf numFmtId="0" fontId="31" fillId="0" borderId="12" applyNumberFormat="0" applyFill="0" applyAlignment="0" applyProtection="0">
      <alignment vertical="center"/>
    </xf>
    <xf numFmtId="0" fontId="25" fillId="42" borderId="0" applyNumberFormat="0" applyBorder="0" applyAlignment="0" applyProtection="0"/>
    <xf numFmtId="0" fontId="31" fillId="0" borderId="12" applyNumberFormat="0" applyFill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25" fillId="42" borderId="0" applyNumberFormat="0" applyBorder="0" applyAlignment="0" applyProtection="0"/>
    <xf numFmtId="0" fontId="31" fillId="0" borderId="12" applyNumberFormat="0" applyFill="0" applyAlignment="0" applyProtection="0">
      <alignment vertical="center"/>
    </xf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35" fillId="34" borderId="0" applyNumberFormat="0" applyBorder="0" applyAlignment="0" applyProtection="0"/>
    <xf numFmtId="0" fontId="31" fillId="0" borderId="12" applyNumberFormat="0" applyFill="0" applyAlignment="0" applyProtection="0">
      <alignment vertical="center"/>
    </xf>
    <xf numFmtId="0" fontId="35" fillId="34" borderId="0" applyNumberFormat="0" applyBorder="0" applyAlignment="0" applyProtection="0"/>
    <xf numFmtId="0" fontId="31" fillId="0" borderId="12" applyNumberFormat="0" applyFill="0" applyAlignment="0" applyProtection="0">
      <alignment vertical="center"/>
    </xf>
    <xf numFmtId="0" fontId="35" fillId="25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24" fillId="4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5" fillId="25" borderId="0" applyNumberFormat="0" applyBorder="0" applyAlignment="0" applyProtection="0"/>
    <xf numFmtId="0" fontId="31" fillId="0" borderId="12" applyNumberFormat="0" applyFill="0" applyAlignment="0" applyProtection="0">
      <alignment vertical="center"/>
    </xf>
    <xf numFmtId="0" fontId="66" fillId="53" borderId="0" applyNumberFormat="0" applyBorder="0" applyAlignment="0" applyProtection="0">
      <alignment vertical="center"/>
    </xf>
    <xf numFmtId="0" fontId="35" fillId="25" borderId="0" applyNumberFormat="0" applyBorder="0" applyAlignment="0" applyProtection="0"/>
    <xf numFmtId="198" fontId="34" fillId="0" borderId="0" applyFont="0" applyFill="0" applyBorder="0" applyAlignment="0" applyProtection="0"/>
    <xf numFmtId="0" fontId="31" fillId="0" borderId="12" applyNumberFormat="0" applyFill="0" applyAlignment="0" applyProtection="0">
      <alignment vertical="center"/>
    </xf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1" fillId="0" borderId="12" applyNumberFormat="0" applyFill="0" applyAlignment="0" applyProtection="0">
      <alignment vertical="center"/>
    </xf>
    <xf numFmtId="0" fontId="35" fillId="25" borderId="0" applyNumberFormat="0" applyBorder="0" applyAlignment="0" applyProtection="0"/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5" fillId="25" borderId="0" applyNumberFormat="0" applyBorder="0" applyAlignment="0" applyProtection="0"/>
    <xf numFmtId="9" fontId="0" fillId="0" borderId="0" applyFont="0" applyFill="0" applyBorder="0" applyAlignment="0" applyProtection="0"/>
    <xf numFmtId="0" fontId="32" fillId="14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5" fillId="25" borderId="0" applyNumberFormat="0" applyBorder="0" applyAlignment="0" applyProtection="0"/>
    <xf numFmtId="9" fontId="0" fillId="0" borderId="0" applyFont="0" applyFill="0" applyBorder="0" applyAlignment="0" applyProtection="0"/>
    <xf numFmtId="0" fontId="32" fillId="14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5" fillId="25" borderId="0" applyNumberFormat="0" applyBorder="0" applyAlignment="0" applyProtection="0"/>
    <xf numFmtId="0" fontId="31" fillId="0" borderId="12" applyNumberFormat="0" applyFill="0" applyAlignment="0" applyProtection="0">
      <alignment vertical="center"/>
    </xf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181" fontId="0" fillId="0" borderId="0" applyFon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0" fillId="0" borderId="0"/>
    <xf numFmtId="0" fontId="35" fillId="60" borderId="0" applyNumberFormat="0" applyBorder="0" applyAlignment="0" applyProtection="0"/>
    <xf numFmtId="0" fontId="38" fillId="4" borderId="15" applyNumberFormat="0" applyAlignment="0" applyProtection="0">
      <alignment vertical="center"/>
    </xf>
    <xf numFmtId="0" fontId="30" fillId="0" borderId="0">
      <alignment vertical="center"/>
    </xf>
    <xf numFmtId="0" fontId="25" fillId="48" borderId="0" applyNumberFormat="0" applyBorder="0" applyAlignment="0" applyProtection="0"/>
    <xf numFmtId="0" fontId="38" fillId="4" borderId="15" applyNumberFormat="0" applyAlignment="0" applyProtection="0">
      <alignment vertical="center"/>
    </xf>
    <xf numFmtId="0" fontId="30" fillId="0" borderId="0">
      <alignment vertical="center"/>
    </xf>
    <xf numFmtId="0" fontId="25" fillId="48" borderId="0" applyNumberFormat="0" applyBorder="0" applyAlignment="0" applyProtection="0"/>
    <xf numFmtId="0" fontId="24" fillId="4" borderId="11" applyNumberFormat="0" applyAlignment="0" applyProtection="0">
      <alignment vertical="center"/>
    </xf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38" fillId="4" borderId="15" applyNumberFormat="0" applyAlignment="0" applyProtection="0">
      <alignment vertical="center"/>
    </xf>
    <xf numFmtId="0" fontId="30" fillId="0" borderId="0">
      <alignment vertical="center"/>
    </xf>
    <xf numFmtId="0" fontId="25" fillId="48" borderId="0" applyNumberFormat="0" applyBorder="0" applyAlignment="0" applyProtection="0"/>
    <xf numFmtId="0" fontId="24" fillId="4" borderId="11" applyNumberFormat="0" applyAlignment="0" applyProtection="0">
      <alignment vertical="center"/>
    </xf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10" fontId="78" fillId="18" borderId="2" applyNumberFormat="0" applyBorder="0" applyAlignment="0" applyProtection="0"/>
    <xf numFmtId="0" fontId="36" fillId="26" borderId="11" applyNumberFormat="0" applyAlignment="0" applyProtection="0">
      <alignment vertical="center"/>
    </xf>
    <xf numFmtId="0" fontId="25" fillId="48" borderId="0" applyNumberFormat="0" applyBorder="0" applyAlignment="0" applyProtection="0"/>
    <xf numFmtId="0" fontId="36" fillId="26" borderId="11" applyNumberFormat="0" applyAlignment="0" applyProtection="0">
      <alignment vertical="center"/>
    </xf>
    <xf numFmtId="0" fontId="25" fillId="48" borderId="0" applyNumberFormat="0" applyBorder="0" applyAlignment="0" applyProtection="0"/>
    <xf numFmtId="0" fontId="25" fillId="8" borderId="0" applyNumberFormat="0" applyBorder="0" applyAlignment="0" applyProtection="0"/>
    <xf numFmtId="0" fontId="30" fillId="0" borderId="0">
      <alignment vertical="center"/>
    </xf>
    <xf numFmtId="0" fontId="25" fillId="48" borderId="0" applyNumberFormat="0" applyBorder="0" applyAlignment="0" applyProtection="0"/>
    <xf numFmtId="0" fontId="30" fillId="0" borderId="0">
      <alignment vertical="center"/>
    </xf>
    <xf numFmtId="0" fontId="25" fillId="48" borderId="0" applyNumberFormat="0" applyBorder="0" applyAlignment="0" applyProtection="0"/>
    <xf numFmtId="0" fontId="25" fillId="8" borderId="0" applyNumberFormat="0" applyBorder="0" applyAlignment="0" applyProtection="0"/>
    <xf numFmtId="0" fontId="31" fillId="0" borderId="12" applyNumberFormat="0" applyFill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8" borderId="0" applyNumberFormat="0" applyBorder="0" applyAlignment="0" applyProtection="0"/>
    <xf numFmtId="0" fontId="31" fillId="0" borderId="12" applyNumberFormat="0" applyFill="0" applyAlignment="0" applyProtection="0">
      <alignment vertical="center"/>
    </xf>
    <xf numFmtId="0" fontId="25" fillId="8" borderId="0" applyNumberFormat="0" applyBorder="0" applyAlignment="0" applyProtection="0"/>
    <xf numFmtId="0" fontId="31" fillId="0" borderId="12" applyNumberFormat="0" applyFill="0" applyAlignment="0" applyProtection="0">
      <alignment vertical="center"/>
    </xf>
    <xf numFmtId="0" fontId="25" fillId="8" borderId="0" applyNumberFormat="0" applyBorder="0" applyAlignment="0" applyProtection="0"/>
    <xf numFmtId="0" fontId="31" fillId="0" borderId="12" applyNumberFormat="0" applyFill="0" applyAlignment="0" applyProtection="0">
      <alignment vertical="center"/>
    </xf>
    <xf numFmtId="0" fontId="25" fillId="8" borderId="0" applyNumberFormat="0" applyBorder="0" applyAlignment="0" applyProtection="0"/>
    <xf numFmtId="0" fontId="36" fillId="26" borderId="11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0" fillId="0" borderId="0"/>
    <xf numFmtId="0" fontId="25" fillId="8" borderId="0" applyNumberFormat="0" applyBorder="0" applyAlignment="0" applyProtection="0"/>
    <xf numFmtId="0" fontId="38" fillId="4" borderId="15" applyNumberFormat="0" applyAlignment="0" applyProtection="0">
      <alignment vertical="center"/>
    </xf>
    <xf numFmtId="0" fontId="0" fillId="0" borderId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31" fillId="0" borderId="12" applyNumberFormat="0" applyFill="0" applyAlignment="0" applyProtection="0">
      <alignment vertical="center"/>
    </xf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31" fillId="0" borderId="12" applyNumberFormat="0" applyFill="0" applyAlignment="0" applyProtection="0">
      <alignment vertical="center"/>
    </xf>
    <xf numFmtId="0" fontId="88" fillId="0" borderId="24" applyNumberFormat="0" applyFill="0" applyAlignment="0" applyProtection="0">
      <alignment vertical="center"/>
    </xf>
    <xf numFmtId="0" fontId="88" fillId="0" borderId="24" applyNumberFormat="0" applyFill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8" borderId="0" applyNumberFormat="0" applyBorder="0" applyAlignment="0" applyProtection="0"/>
    <xf numFmtId="0" fontId="31" fillId="0" borderId="12" applyNumberFormat="0" applyFill="0" applyAlignment="0" applyProtection="0">
      <alignment vertical="center"/>
    </xf>
    <xf numFmtId="0" fontId="88" fillId="0" borderId="24" applyNumberFormat="0" applyFill="0" applyAlignment="0" applyProtection="0">
      <alignment vertical="center"/>
    </xf>
    <xf numFmtId="0" fontId="88" fillId="0" borderId="24" applyNumberFormat="0" applyFill="0" applyAlignment="0" applyProtection="0">
      <alignment vertical="center"/>
    </xf>
    <xf numFmtId="0" fontId="25" fillId="8" borderId="0" applyNumberFormat="0" applyBorder="0" applyAlignment="0" applyProtection="0"/>
    <xf numFmtId="0" fontId="31" fillId="0" borderId="12" applyNumberFormat="0" applyFill="0" applyAlignment="0" applyProtection="0">
      <alignment vertical="center"/>
    </xf>
    <xf numFmtId="0" fontId="88" fillId="0" borderId="24" applyNumberFormat="0" applyFill="0" applyAlignment="0" applyProtection="0">
      <alignment vertical="center"/>
    </xf>
    <xf numFmtId="0" fontId="88" fillId="0" borderId="24" applyNumberFormat="0" applyFill="0" applyAlignment="0" applyProtection="0">
      <alignment vertical="center"/>
    </xf>
    <xf numFmtId="0" fontId="25" fillId="8" borderId="0" applyNumberFormat="0" applyBorder="0" applyAlignment="0" applyProtection="0"/>
    <xf numFmtId="0" fontId="88" fillId="0" borderId="24" applyNumberFormat="0" applyFill="0" applyAlignment="0" applyProtection="0">
      <alignment vertical="center"/>
    </xf>
    <xf numFmtId="0" fontId="69" fillId="0" borderId="24" applyNumberFormat="0" applyFill="0" applyAlignment="0" applyProtection="0">
      <alignment vertical="center"/>
    </xf>
    <xf numFmtId="0" fontId="25" fillId="8" borderId="0" applyNumberFormat="0" applyBorder="0" applyAlignment="0" applyProtection="0"/>
    <xf numFmtId="0" fontId="88" fillId="0" borderId="24" applyNumberFormat="0" applyFill="0" applyAlignment="0" applyProtection="0">
      <alignment vertical="center"/>
    </xf>
    <xf numFmtId="0" fontId="69" fillId="0" borderId="24" applyNumberFormat="0" applyFill="0" applyAlignment="0" applyProtection="0">
      <alignment vertical="center"/>
    </xf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31" fillId="0" borderId="12" applyNumberFormat="0" applyFill="0" applyAlignment="0" applyProtection="0">
      <alignment vertical="center"/>
    </xf>
    <xf numFmtId="0" fontId="25" fillId="8" borderId="0" applyNumberFormat="0" applyBorder="0" applyAlignment="0" applyProtection="0"/>
    <xf numFmtId="0" fontId="31" fillId="0" borderId="12" applyNumberFormat="0" applyFill="0" applyAlignment="0" applyProtection="0">
      <alignment vertical="center"/>
    </xf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1" fillId="0" borderId="12" applyNumberFormat="0" applyFill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5" fillId="62" borderId="0" applyNumberFormat="0" applyBorder="0" applyAlignment="0" applyProtection="0"/>
    <xf numFmtId="0" fontId="31" fillId="0" borderId="12" applyNumberFormat="0" applyFill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5" fillId="62" borderId="0" applyNumberFormat="0" applyBorder="0" applyAlignment="0" applyProtection="0"/>
    <xf numFmtId="0" fontId="31" fillId="0" borderId="12" applyNumberFormat="0" applyFill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5" fillId="62" borderId="0" applyNumberFormat="0" applyBorder="0" applyAlignment="0" applyProtection="0"/>
    <xf numFmtId="0" fontId="32" fillId="14" borderId="0" applyNumberFormat="0" applyBorder="0" applyAlignment="0" applyProtection="0">
      <alignment vertical="center"/>
    </xf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1" fillId="0" borderId="12" applyNumberFormat="0" applyFill="0" applyAlignment="0" applyProtection="0">
      <alignment vertical="center"/>
    </xf>
    <xf numFmtId="0" fontId="35" fillId="62" borderId="0" applyNumberFormat="0" applyBorder="0" applyAlignment="0" applyProtection="0"/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5" fillId="60" borderId="0" applyNumberFormat="0" applyBorder="0" applyAlignment="0" applyProtection="0"/>
    <xf numFmtId="0" fontId="31" fillId="0" borderId="12" applyNumberFormat="0" applyFill="0" applyAlignment="0" applyProtection="0">
      <alignment vertical="center"/>
    </xf>
    <xf numFmtId="0" fontId="35" fillId="60" borderId="0" applyNumberFormat="0" applyBorder="0" applyAlignment="0" applyProtection="0"/>
    <xf numFmtId="0" fontId="31" fillId="0" borderId="12" applyNumberFormat="0" applyFill="0" applyAlignment="0" applyProtection="0">
      <alignment vertical="center"/>
    </xf>
    <xf numFmtId="0" fontId="35" fillId="60" borderId="0" applyNumberFormat="0" applyBorder="0" applyAlignment="0" applyProtection="0"/>
    <xf numFmtId="0" fontId="31" fillId="0" borderId="12" applyNumberFormat="0" applyFill="0" applyAlignment="0" applyProtection="0">
      <alignment vertical="center"/>
    </xf>
    <xf numFmtId="0" fontId="35" fillId="60" borderId="0" applyNumberFormat="0" applyBorder="0" applyAlignment="0" applyProtection="0"/>
    <xf numFmtId="0" fontId="31" fillId="0" borderId="12" applyNumberFormat="0" applyFill="0" applyAlignment="0" applyProtection="0">
      <alignment vertical="center"/>
    </xf>
    <xf numFmtId="0" fontId="35" fillId="60" borderId="0" applyNumberFormat="0" applyBorder="0" applyAlignment="0" applyProtection="0"/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5" fillId="60" borderId="0" applyNumberFormat="0" applyBorder="0" applyAlignment="0" applyProtection="0"/>
    <xf numFmtId="9" fontId="0" fillId="0" borderId="0" applyFont="0" applyFill="0" applyBorder="0" applyAlignment="0" applyProtection="0"/>
    <xf numFmtId="0" fontId="31" fillId="0" borderId="12" applyNumberFormat="0" applyFill="0" applyAlignment="0" applyProtection="0">
      <alignment vertical="center"/>
    </xf>
    <xf numFmtId="0" fontId="35" fillId="60" borderId="0" applyNumberFormat="0" applyBorder="0" applyAlignment="0" applyProtection="0"/>
    <xf numFmtId="9" fontId="0" fillId="0" borderId="0" applyFont="0" applyFill="0" applyBorder="0" applyAlignment="0" applyProtection="0"/>
    <xf numFmtId="0" fontId="31" fillId="0" borderId="12" applyNumberFormat="0" applyFill="0" applyAlignment="0" applyProtection="0">
      <alignment vertical="center"/>
    </xf>
    <xf numFmtId="0" fontId="35" fillId="60" borderId="0" applyNumberFormat="0" applyBorder="0" applyAlignment="0" applyProtection="0"/>
    <xf numFmtId="0" fontId="31" fillId="0" borderId="12" applyNumberFormat="0" applyFill="0" applyAlignment="0" applyProtection="0">
      <alignment vertical="center"/>
    </xf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181" fontId="0" fillId="0" borderId="0" applyFon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5" fillId="62" borderId="0" applyNumberFormat="0" applyBorder="0" applyAlignment="0" applyProtection="0"/>
    <xf numFmtId="0" fontId="31" fillId="0" borderId="12" applyNumberFormat="0" applyFill="0" applyAlignment="0" applyProtection="0">
      <alignment vertical="center"/>
    </xf>
    <xf numFmtId="0" fontId="25" fillId="48" borderId="0" applyNumberFormat="0" applyBorder="0" applyAlignment="0" applyProtection="0"/>
    <xf numFmtId="0" fontId="61" fillId="30" borderId="0" applyNumberFormat="0" applyBorder="0" applyAlignment="0" applyProtection="0">
      <alignment vertical="center"/>
    </xf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36" fillId="26" borderId="11" applyNumberFormat="0" applyAlignment="0" applyProtection="0">
      <alignment vertical="center"/>
    </xf>
    <xf numFmtId="0" fontId="25" fillId="48" borderId="0" applyNumberFormat="0" applyBorder="0" applyAlignment="0" applyProtection="0"/>
    <xf numFmtId="0" fontId="61" fillId="30" borderId="0" applyNumberFormat="0" applyBorder="0" applyAlignment="0" applyProtection="0">
      <alignment vertical="center"/>
    </xf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2" borderId="0" applyNumberFormat="0" applyBorder="0" applyAlignment="0" applyProtection="0"/>
    <xf numFmtId="0" fontId="61" fillId="30" borderId="0" applyNumberFormat="0" applyBorder="0" applyAlignment="0" applyProtection="0">
      <alignment vertical="center"/>
    </xf>
    <xf numFmtId="0" fontId="25" fillId="48" borderId="0" applyNumberFormat="0" applyBorder="0" applyAlignment="0" applyProtection="0"/>
    <xf numFmtId="0" fontId="61" fillId="30" borderId="0" applyNumberFormat="0" applyBorder="0" applyAlignment="0" applyProtection="0">
      <alignment vertical="center"/>
    </xf>
    <xf numFmtId="0" fontId="25" fillId="4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36" fillId="26" borderId="11" applyNumberFormat="0" applyAlignment="0" applyProtection="0">
      <alignment vertical="center"/>
    </xf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31" fillId="0" borderId="12" applyNumberFormat="0" applyFill="0" applyAlignment="0" applyProtection="0">
      <alignment vertical="center"/>
    </xf>
    <xf numFmtId="0" fontId="25" fillId="28" borderId="0" applyNumberFormat="0" applyBorder="0" applyAlignment="0" applyProtection="0"/>
    <xf numFmtId="0" fontId="73" fillId="37" borderId="0" applyNumberFormat="0" applyBorder="0" applyAlignment="0" applyProtection="0">
      <alignment vertical="center"/>
    </xf>
    <xf numFmtId="0" fontId="73" fillId="37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1" fillId="0" borderId="12" applyNumberFormat="0" applyFill="0" applyAlignment="0" applyProtection="0">
      <alignment vertical="center"/>
    </xf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61" fillId="30" borderId="0" applyNumberFormat="0" applyBorder="0" applyAlignment="0" applyProtection="0">
      <alignment vertical="center"/>
    </xf>
    <xf numFmtId="0" fontId="73" fillId="37" borderId="0" applyNumberFormat="0" applyBorder="0" applyAlignment="0" applyProtection="0">
      <alignment vertical="center"/>
    </xf>
    <xf numFmtId="0" fontId="73" fillId="37" borderId="0" applyNumberFormat="0" applyBorder="0" applyAlignment="0" applyProtection="0">
      <alignment vertical="center"/>
    </xf>
    <xf numFmtId="0" fontId="35" fillId="8" borderId="0" applyNumberFormat="0" applyBorder="0" applyAlignment="0" applyProtection="0"/>
    <xf numFmtId="0" fontId="73" fillId="37" borderId="0" applyNumberFormat="0" applyBorder="0" applyAlignment="0" applyProtection="0">
      <alignment vertical="center"/>
    </xf>
    <xf numFmtId="0" fontId="73" fillId="37" borderId="0" applyNumberFormat="0" applyBorder="0" applyAlignment="0" applyProtection="0">
      <alignment vertical="center"/>
    </xf>
    <xf numFmtId="0" fontId="35" fillId="8" borderId="0" applyNumberFormat="0" applyBorder="0" applyAlignment="0" applyProtection="0"/>
    <xf numFmtId="0" fontId="24" fillId="4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79" fillId="0" borderId="27" applyNumberFormat="0" applyFill="0" applyAlignment="0" applyProtection="0">
      <alignment vertical="center"/>
    </xf>
    <xf numFmtId="0" fontId="35" fillId="62" borderId="0" applyNumberFormat="0" applyBorder="0" applyAlignment="0" applyProtection="0"/>
    <xf numFmtId="0" fontId="31" fillId="0" borderId="12" applyNumberFormat="0" applyFill="0" applyAlignment="0" applyProtection="0">
      <alignment vertical="center"/>
    </xf>
    <xf numFmtId="0" fontId="35" fillId="62" borderId="0" applyNumberFormat="0" applyBorder="0" applyAlignment="0" applyProtection="0"/>
    <xf numFmtId="0" fontId="31" fillId="0" borderId="12" applyNumberFormat="0" applyFill="0" applyAlignment="0" applyProtection="0">
      <alignment vertical="center"/>
    </xf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1" fillId="0" borderId="12" applyNumberFormat="0" applyFill="0" applyAlignment="0" applyProtection="0">
      <alignment vertical="center"/>
    </xf>
    <xf numFmtId="0" fontId="35" fillId="62" borderId="0" applyNumberFormat="0" applyBorder="0" applyAlignment="0" applyProtection="0"/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79" fillId="0" borderId="27" applyNumberFormat="0" applyFill="0" applyAlignment="0" applyProtection="0">
      <alignment vertical="center"/>
    </xf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1" fillId="0" borderId="12" applyNumberFormat="0" applyFill="0" applyAlignment="0" applyProtection="0">
      <alignment vertical="center"/>
    </xf>
    <xf numFmtId="0" fontId="79" fillId="0" borderId="27" applyNumberFormat="0" applyFill="0" applyAlignment="0" applyProtection="0">
      <alignment vertical="center"/>
    </xf>
    <xf numFmtId="0" fontId="35" fillId="62" borderId="0" applyNumberFormat="0" applyBorder="0" applyAlignment="0" applyProtection="0"/>
    <xf numFmtId="0" fontId="61" fillId="30" borderId="0" applyNumberFormat="0" applyBorder="0" applyAlignment="0" applyProtection="0">
      <alignment vertical="center"/>
    </xf>
    <xf numFmtId="0" fontId="79" fillId="0" borderId="27" applyNumberFormat="0" applyFill="0" applyAlignment="0" applyProtection="0">
      <alignment vertical="center"/>
    </xf>
    <xf numFmtId="0" fontId="79" fillId="0" borderId="27" applyNumberFormat="0" applyFill="0" applyAlignment="0" applyProtection="0">
      <alignment vertical="center"/>
    </xf>
    <xf numFmtId="0" fontId="35" fillId="62" borderId="0" applyNumberFormat="0" applyBorder="0" applyAlignment="0" applyProtection="0"/>
    <xf numFmtId="192" fontId="0" fillId="0" borderId="0" applyFon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5" fillId="25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35" fillId="64" borderId="0" applyNumberFormat="0" applyBorder="0" applyAlignment="0" applyProtection="0"/>
    <xf numFmtId="0" fontId="38" fillId="4" borderId="15" applyNumberFormat="0" applyAlignment="0" applyProtection="0">
      <alignment vertical="center"/>
    </xf>
    <xf numFmtId="0" fontId="25" fillId="42" borderId="0" applyNumberFormat="0" applyBorder="0" applyAlignment="0" applyProtection="0"/>
    <xf numFmtId="0" fontId="38" fillId="4" borderId="15" applyNumberFormat="0" applyAlignment="0" applyProtection="0">
      <alignment vertical="center"/>
    </xf>
    <xf numFmtId="0" fontId="25" fillId="42" borderId="0" applyNumberFormat="0" applyBorder="0" applyAlignment="0" applyProtection="0"/>
    <xf numFmtId="0" fontId="38" fillId="4" borderId="15" applyNumberFormat="0" applyAlignment="0" applyProtection="0">
      <alignment vertical="center"/>
    </xf>
    <xf numFmtId="0" fontId="25" fillId="42" borderId="0" applyNumberFormat="0" applyBorder="0" applyAlignment="0" applyProtection="0"/>
    <xf numFmtId="0" fontId="32" fillId="14" borderId="0" applyNumberFormat="0" applyBorder="0" applyAlignment="0" applyProtection="0">
      <alignment vertical="center"/>
    </xf>
    <xf numFmtId="0" fontId="25" fillId="42" borderId="0" applyNumberFormat="0" applyBorder="0" applyAlignment="0" applyProtection="0"/>
    <xf numFmtId="0" fontId="30" fillId="0" borderId="0">
      <alignment vertical="center"/>
    </xf>
    <xf numFmtId="0" fontId="32" fillId="14" borderId="0" applyNumberFormat="0" applyBorder="0" applyAlignment="0" applyProtection="0">
      <alignment vertical="center"/>
    </xf>
    <xf numFmtId="0" fontId="25" fillId="42" borderId="0" applyNumberFormat="0" applyBorder="0" applyAlignment="0" applyProtection="0"/>
    <xf numFmtId="0" fontId="30" fillId="0" borderId="0">
      <alignment vertical="center"/>
    </xf>
    <xf numFmtId="0" fontId="35" fillId="64" borderId="0" applyNumberFormat="0" applyBorder="0" applyAlignment="0" applyProtection="0"/>
    <xf numFmtId="0" fontId="0" fillId="18" borderId="13" applyNumberFormat="0" applyFon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25" fillId="42" borderId="0" applyNumberFormat="0" applyBorder="0" applyAlignment="0" applyProtection="0"/>
    <xf numFmtId="0" fontId="35" fillId="64" borderId="0" applyNumberFormat="0" applyBorder="0" applyAlignment="0" applyProtection="0"/>
    <xf numFmtId="0" fontId="0" fillId="18" borderId="13" applyNumberFormat="0" applyFon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25" fillId="42" borderId="0" applyNumberFormat="0" applyBorder="0" applyAlignment="0" applyProtection="0"/>
    <xf numFmtId="0" fontId="38" fillId="4" borderId="15" applyNumberFormat="0" applyAlignment="0" applyProtection="0">
      <alignment vertical="center"/>
    </xf>
    <xf numFmtId="0" fontId="25" fillId="42" borderId="0" applyNumberFormat="0" applyBorder="0" applyAlignment="0" applyProtection="0"/>
    <xf numFmtId="0" fontId="83" fillId="50" borderId="0" applyNumberFormat="0" applyBorder="0" applyAlignment="0" applyProtection="0">
      <alignment vertical="center"/>
    </xf>
    <xf numFmtId="0" fontId="83" fillId="50" borderId="0" applyNumberFormat="0" applyBorder="0" applyAlignment="0" applyProtection="0">
      <alignment vertical="center"/>
    </xf>
    <xf numFmtId="0" fontId="76" fillId="0" borderId="0"/>
    <xf numFmtId="0" fontId="35" fillId="64" borderId="0" applyNumberFormat="0" applyBorder="0" applyAlignment="0" applyProtection="0"/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25" fillId="42" borderId="0" applyNumberFormat="0" applyBorder="0" applyAlignment="0" applyProtection="0"/>
    <xf numFmtId="0" fontId="83" fillId="50" borderId="0" applyNumberFormat="0" applyBorder="0" applyAlignment="0" applyProtection="0">
      <alignment vertical="center"/>
    </xf>
    <xf numFmtId="0" fontId="83" fillId="50" borderId="0" applyNumberFormat="0" applyBorder="0" applyAlignment="0" applyProtection="0">
      <alignment vertical="center"/>
    </xf>
    <xf numFmtId="0" fontId="76" fillId="0" borderId="0">
      <alignment vertical="center"/>
    </xf>
    <xf numFmtId="0" fontId="35" fillId="64" borderId="0" applyNumberFormat="0" applyBorder="0" applyAlignment="0" applyProtection="0"/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25" fillId="42" borderId="0" applyNumberFormat="0" applyBorder="0" applyAlignment="0" applyProtection="0"/>
    <xf numFmtId="0" fontId="83" fillId="50" borderId="0" applyNumberFormat="0" applyBorder="0" applyAlignment="0" applyProtection="0">
      <alignment vertical="center"/>
    </xf>
    <xf numFmtId="0" fontId="83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64" borderId="0" applyNumberFormat="0" applyBorder="0" applyAlignment="0" applyProtection="0"/>
    <xf numFmtId="0" fontId="38" fillId="4" borderId="15" applyNumberFormat="0" applyAlignment="0" applyProtection="0">
      <alignment vertical="center"/>
    </xf>
    <xf numFmtId="0" fontId="25" fillId="42" borderId="0" applyNumberFormat="0" applyBorder="0" applyAlignment="0" applyProtection="0"/>
    <xf numFmtId="0" fontId="83" fillId="50" borderId="0" applyNumberFormat="0" applyBorder="0" applyAlignment="0" applyProtection="0">
      <alignment vertical="center"/>
    </xf>
    <xf numFmtId="0" fontId="83" fillId="50" borderId="0" applyNumberFormat="0" applyBorder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25" fillId="42" borderId="0" applyNumberFormat="0" applyBorder="0" applyAlignment="0" applyProtection="0"/>
    <xf numFmtId="0" fontId="83" fillId="50" borderId="0" applyNumberFormat="0" applyBorder="0" applyAlignment="0" applyProtection="0">
      <alignment vertical="center"/>
    </xf>
    <xf numFmtId="0" fontId="83" fillId="50" borderId="0" applyNumberFormat="0" applyBorder="0" applyAlignment="0" applyProtection="0">
      <alignment vertical="center"/>
    </xf>
    <xf numFmtId="0" fontId="25" fillId="42" borderId="0" applyNumberFormat="0" applyBorder="0" applyAlignment="0" applyProtection="0"/>
    <xf numFmtId="0" fontId="25" fillId="5" borderId="0" applyNumberFormat="0" applyBorder="0" applyAlignment="0" applyProtection="0"/>
    <xf numFmtId="0" fontId="38" fillId="4" borderId="15" applyNumberFormat="0" applyAlignment="0" applyProtection="0">
      <alignment vertical="center"/>
    </xf>
    <xf numFmtId="0" fontId="25" fillId="42" borderId="0" applyNumberFormat="0" applyBorder="0" applyAlignment="0" applyProtection="0"/>
    <xf numFmtId="0" fontId="25" fillId="8" borderId="0" applyNumberFormat="0" applyBorder="0" applyAlignment="0" applyProtection="0"/>
    <xf numFmtId="0" fontId="68" fillId="56" borderId="0" applyNumberFormat="0" applyBorder="0" applyAlignment="0" applyProtection="0"/>
    <xf numFmtId="0" fontId="36" fillId="26" borderId="11" applyNumberFormat="0" applyAlignment="0" applyProtection="0">
      <alignment vertical="center"/>
    </xf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68" fillId="56" borderId="0" applyNumberFormat="0" applyBorder="0" applyAlignment="0" applyProtection="0"/>
    <xf numFmtId="0" fontId="25" fillId="8" borderId="0" applyNumberFormat="0" applyBorder="0" applyAlignment="0" applyProtection="0"/>
    <xf numFmtId="0" fontId="36" fillId="26" borderId="11" applyNumberFormat="0" applyAlignment="0" applyProtection="0">
      <alignment vertical="center"/>
    </xf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178" fontId="34" fillId="0" borderId="0" applyFont="0" applyFill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1" fillId="0" borderId="12" applyNumberFormat="0" applyFill="0" applyAlignment="0" applyProtection="0">
      <alignment vertical="center"/>
    </xf>
    <xf numFmtId="0" fontId="35" fillId="8" borderId="0" applyNumberFormat="0" applyBorder="0" applyAlignment="0" applyProtection="0"/>
    <xf numFmtId="0" fontId="71" fillId="0" borderId="0">
      <alignment vertical="center"/>
    </xf>
    <xf numFmtId="0" fontId="70" fillId="0" borderId="0">
      <alignment vertical="center"/>
    </xf>
    <xf numFmtId="0" fontId="31" fillId="0" borderId="12" applyNumberFormat="0" applyFill="0" applyAlignment="0" applyProtection="0">
      <alignment vertical="center"/>
    </xf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67" fillId="58" borderId="0" applyNumberFormat="0" applyFon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24" fillId="4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5" fillId="25" borderId="0" applyNumberFormat="0" applyBorder="0" applyAlignment="0" applyProtection="0"/>
    <xf numFmtId="0" fontId="31" fillId="0" borderId="12" applyNumberFormat="0" applyFill="0" applyAlignment="0" applyProtection="0">
      <alignment vertical="center"/>
    </xf>
    <xf numFmtId="0" fontId="72" fillId="9" borderId="0" applyNumberFormat="0" applyBorder="0" applyAlignment="0" applyProtection="0">
      <alignment vertical="center"/>
    </xf>
    <xf numFmtId="0" fontId="72" fillId="9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68" fillId="56" borderId="0" applyNumberFormat="0" applyBorder="0" applyAlignment="0" applyProtection="0"/>
    <xf numFmtId="0" fontId="35" fillId="25" borderId="0" applyNumberFormat="0" applyBorder="0" applyAlignment="0" applyProtection="0"/>
    <xf numFmtId="186" fontId="30" fillId="0" borderId="0" applyFon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7" fillId="0" borderId="0"/>
    <xf numFmtId="0" fontId="35" fillId="63" borderId="0" applyNumberFormat="0" applyBorder="0" applyAlignment="0" applyProtection="0"/>
    <xf numFmtId="0" fontId="31" fillId="0" borderId="12" applyNumberFormat="0" applyFill="0" applyAlignment="0" applyProtection="0">
      <alignment vertical="center"/>
    </xf>
    <xf numFmtId="0" fontId="25" fillId="65" borderId="0" applyNumberFormat="0" applyBorder="0" applyAlignment="0" applyProtection="0"/>
    <xf numFmtId="0" fontId="25" fillId="65" borderId="0" applyNumberFormat="0" applyBorder="0" applyAlignment="0" applyProtection="0"/>
    <xf numFmtId="0" fontId="25" fillId="65" borderId="0" applyNumberFormat="0" applyBorder="0" applyAlignment="0" applyProtection="0"/>
    <xf numFmtId="0" fontId="25" fillId="65" borderId="0" applyNumberFormat="0" applyBorder="0" applyAlignment="0" applyProtection="0"/>
    <xf numFmtId="0" fontId="25" fillId="65" borderId="0" applyNumberFormat="0" applyBorder="0" applyAlignment="0" applyProtection="0"/>
    <xf numFmtId="0" fontId="25" fillId="65" borderId="0" applyNumberFormat="0" applyBorder="0" applyAlignment="0" applyProtection="0"/>
    <xf numFmtId="0" fontId="25" fillId="65" borderId="0" applyNumberFormat="0" applyBorder="0" applyAlignment="0" applyProtection="0"/>
    <xf numFmtId="0" fontId="25" fillId="65" borderId="0" applyNumberFormat="0" applyBorder="0" applyAlignment="0" applyProtection="0"/>
    <xf numFmtId="0" fontId="24" fillId="4" borderId="11" applyNumberFormat="0" applyAlignment="0" applyProtection="0">
      <alignment vertical="center"/>
    </xf>
    <xf numFmtId="0" fontId="0" fillId="0" borderId="0"/>
    <xf numFmtId="0" fontId="25" fillId="65" borderId="0" applyNumberFormat="0" applyBorder="0" applyAlignment="0" applyProtection="0"/>
    <xf numFmtId="0" fontId="36" fillId="26" borderId="11" applyNumberFormat="0" applyAlignment="0" applyProtection="0">
      <alignment vertical="center"/>
    </xf>
    <xf numFmtId="0" fontId="25" fillId="65" borderId="0" applyNumberFormat="0" applyBorder="0" applyAlignment="0" applyProtection="0"/>
    <xf numFmtId="0" fontId="38" fillId="4" borderId="15" applyNumberFormat="0" applyAlignment="0" applyProtection="0">
      <alignment vertical="center"/>
    </xf>
    <xf numFmtId="0" fontId="25" fillId="65" borderId="0" applyNumberFormat="0" applyBorder="0" applyAlignment="0" applyProtection="0"/>
    <xf numFmtId="0" fontId="31" fillId="0" borderId="12" applyNumberFormat="0" applyFill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5" fillId="65" borderId="0" applyNumberFormat="0" applyBorder="0" applyAlignment="0" applyProtection="0"/>
    <xf numFmtId="0" fontId="38" fillId="4" borderId="15" applyNumberFormat="0" applyAlignment="0" applyProtection="0">
      <alignment vertical="center"/>
    </xf>
    <xf numFmtId="0" fontId="25" fillId="65" borderId="0" applyNumberFormat="0" applyBorder="0" applyAlignment="0" applyProtection="0"/>
    <xf numFmtId="0" fontId="25" fillId="65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179" fontId="89" fillId="0" borderId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36" fillId="26" borderId="11" applyNumberFormat="0" applyAlignment="0" applyProtection="0">
      <alignment vertical="center"/>
    </xf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24" fillId="4" borderId="11" applyNumberFormat="0" applyAlignment="0" applyProtection="0">
      <alignment vertical="center"/>
    </xf>
    <xf numFmtId="0" fontId="35" fillId="34" borderId="0" applyNumberFormat="0" applyBorder="0" applyAlignment="0" applyProtection="0"/>
    <xf numFmtId="0" fontId="24" fillId="4" borderId="11" applyNumberFormat="0" applyAlignment="0" applyProtection="0">
      <alignment vertical="center"/>
    </xf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1" fillId="0" borderId="12" applyNumberFormat="0" applyFill="0" applyAlignment="0" applyProtection="0">
      <alignment vertical="center"/>
    </xf>
    <xf numFmtId="0" fontId="35" fillId="63" borderId="0" applyNumberFormat="0" applyBorder="0" applyAlignment="0" applyProtection="0"/>
    <xf numFmtId="0" fontId="35" fillId="63" borderId="0" applyNumberFormat="0" applyBorder="0" applyAlignment="0" applyProtection="0"/>
    <xf numFmtId="0" fontId="35" fillId="63" borderId="0" applyNumberFormat="0" applyBorder="0" applyAlignment="0" applyProtection="0"/>
    <xf numFmtId="0" fontId="35" fillId="63" borderId="0" applyNumberFormat="0" applyBorder="0" applyAlignment="0" applyProtection="0"/>
    <xf numFmtId="0" fontId="35" fillId="63" borderId="0" applyNumberFormat="0" applyBorder="0" applyAlignment="0" applyProtection="0"/>
    <xf numFmtId="0" fontId="35" fillId="63" borderId="0" applyNumberFormat="0" applyBorder="0" applyAlignment="0" applyProtection="0"/>
    <xf numFmtId="0" fontId="0" fillId="18" borderId="13" applyNumberFormat="0" applyFont="0" applyAlignment="0" applyProtection="0">
      <alignment vertical="center"/>
    </xf>
    <xf numFmtId="0" fontId="35" fillId="63" borderId="0" applyNumberFormat="0" applyBorder="0" applyAlignment="0" applyProtection="0"/>
    <xf numFmtId="0" fontId="35" fillId="63" borderId="0" applyNumberFormat="0" applyBorder="0" applyAlignment="0" applyProtection="0"/>
    <xf numFmtId="0" fontId="35" fillId="63" borderId="0" applyNumberFormat="0" applyBorder="0" applyAlignment="0" applyProtection="0"/>
    <xf numFmtId="0" fontId="35" fillId="63" borderId="0" applyNumberFormat="0" applyBorder="0" applyAlignment="0" applyProtection="0"/>
    <xf numFmtId="0" fontId="35" fillId="63" borderId="0" applyNumberFormat="0" applyBorder="0" applyAlignment="0" applyProtection="0"/>
    <xf numFmtId="0" fontId="0" fillId="18" borderId="13" applyNumberFormat="0" applyFont="0" applyAlignment="0" applyProtection="0">
      <alignment vertical="center"/>
    </xf>
    <xf numFmtId="0" fontId="35" fillId="63" borderId="0" applyNumberFormat="0" applyBorder="0" applyAlignment="0" applyProtection="0"/>
    <xf numFmtId="0" fontId="31" fillId="0" borderId="12" applyNumberFormat="0" applyFill="0" applyAlignment="0" applyProtection="0">
      <alignment vertical="center"/>
    </xf>
    <xf numFmtId="0" fontId="35" fillId="63" borderId="0" applyNumberFormat="0" applyBorder="0" applyAlignment="0" applyProtection="0"/>
    <xf numFmtId="0" fontId="0" fillId="18" borderId="13" applyNumberFormat="0" applyFon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5" fillId="64" borderId="0" applyNumberFormat="0" applyBorder="0" applyAlignment="0" applyProtection="0"/>
    <xf numFmtId="0" fontId="25" fillId="48" borderId="0" applyNumberFormat="0" applyBorder="0" applyAlignment="0" applyProtection="0"/>
    <xf numFmtId="0" fontId="31" fillId="0" borderId="12" applyNumberFormat="0" applyFill="0" applyAlignment="0" applyProtection="0">
      <alignment vertical="center"/>
    </xf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31" fillId="0" borderId="12" applyNumberFormat="0" applyFill="0" applyAlignment="0" applyProtection="0">
      <alignment vertical="center"/>
    </xf>
    <xf numFmtId="0" fontId="25" fillId="48" borderId="0" applyNumberFormat="0" applyBorder="0" applyAlignment="0" applyProtection="0"/>
    <xf numFmtId="0" fontId="31" fillId="0" borderId="12" applyNumberFormat="0" applyFill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25" fillId="48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83" fillId="50" borderId="0" applyNumberFormat="0" applyBorder="0" applyAlignment="0" applyProtection="0">
      <alignment vertical="center"/>
    </xf>
    <xf numFmtId="0" fontId="83" fillId="50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83" fillId="50" borderId="0" applyNumberFormat="0" applyBorder="0" applyAlignment="0" applyProtection="0">
      <alignment vertical="center"/>
    </xf>
    <xf numFmtId="0" fontId="84" fillId="50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83" fillId="50" borderId="0" applyNumberFormat="0" applyBorder="0" applyAlignment="0" applyProtection="0">
      <alignment vertical="center"/>
    </xf>
    <xf numFmtId="0" fontId="84" fillId="50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83" fillId="50" borderId="0" applyNumberFormat="0" applyBorder="0" applyAlignment="0" applyProtection="0">
      <alignment vertical="center"/>
    </xf>
    <xf numFmtId="0" fontId="84" fillId="50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0" fillId="0" borderId="0"/>
    <xf numFmtId="0" fontId="30" fillId="18" borderId="13" applyNumberFormat="0" applyFont="0" applyAlignment="0" applyProtection="0">
      <alignment vertical="center"/>
    </xf>
    <xf numFmtId="0" fontId="35" fillId="5" borderId="0" applyNumberFormat="0" applyBorder="0" applyAlignment="0" applyProtection="0"/>
    <xf numFmtId="0" fontId="0" fillId="0" borderId="0"/>
    <xf numFmtId="0" fontId="30" fillId="18" borderId="13" applyNumberFormat="0" applyFon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64" borderId="0" applyNumberFormat="0" applyBorder="0" applyAlignment="0" applyProtection="0"/>
    <xf numFmtId="0" fontId="35" fillId="64" borderId="0" applyNumberFormat="0" applyBorder="0" applyAlignment="0" applyProtection="0"/>
    <xf numFmtId="0" fontId="35" fillId="64" borderId="0" applyNumberFormat="0" applyBorder="0" applyAlignment="0" applyProtection="0"/>
    <xf numFmtId="0" fontId="35" fillId="64" borderId="0" applyNumberFormat="0" applyBorder="0" applyAlignment="0" applyProtection="0"/>
    <xf numFmtId="0" fontId="83" fillId="50" borderId="0" applyNumberFormat="0" applyBorder="0" applyAlignment="0" applyProtection="0">
      <alignment vertical="center"/>
    </xf>
    <xf numFmtId="0" fontId="0" fillId="0" borderId="0">
      <alignment vertical="top"/>
    </xf>
    <xf numFmtId="0" fontId="35" fillId="64" borderId="0" applyNumberFormat="0" applyBorder="0" applyAlignment="0" applyProtection="0"/>
    <xf numFmtId="0" fontId="83" fillId="50" borderId="0" applyNumberFormat="0" applyBorder="0" applyAlignment="0" applyProtection="0">
      <alignment vertical="center"/>
    </xf>
    <xf numFmtId="0" fontId="0" fillId="0" borderId="0"/>
    <xf numFmtId="0" fontId="35" fillId="64" borderId="0" applyNumberFormat="0" applyBorder="0" applyAlignment="0" applyProtection="0"/>
    <xf numFmtId="0" fontId="35" fillId="64" borderId="0" applyNumberFormat="0" applyBorder="0" applyAlignment="0" applyProtection="0"/>
    <xf numFmtId="0" fontId="35" fillId="64" borderId="0" applyNumberFormat="0" applyBorder="0" applyAlignment="0" applyProtection="0"/>
    <xf numFmtId="0" fontId="32" fillId="14" borderId="0" applyNumberFormat="0" applyBorder="0" applyAlignment="0" applyProtection="0">
      <alignment vertical="center"/>
    </xf>
    <xf numFmtId="0" fontId="90" fillId="0" borderId="0">
      <alignment horizontal="center" wrapText="1"/>
      <protection locked="0"/>
    </xf>
    <xf numFmtId="0" fontId="91" fillId="0" borderId="0" applyNumberFormat="0" applyFill="0" applyBorder="0" applyAlignment="0" applyProtection="0">
      <alignment vertical="top"/>
    </xf>
    <xf numFmtId="9" fontId="30" fillId="0" borderId="0" applyFont="0" applyFill="0" applyBorder="0" applyAlignment="0" applyProtection="0">
      <alignment vertical="center"/>
    </xf>
    <xf numFmtId="188" fontId="34" fillId="0" borderId="0" applyFont="0" applyFill="0" applyBorder="0" applyAlignment="0" applyProtection="0"/>
    <xf numFmtId="182" fontId="89" fillId="0" borderId="0"/>
    <xf numFmtId="195" fontId="34" fillId="0" borderId="0" applyFont="0" applyFill="0" applyBorder="0" applyAlignment="0" applyProtection="0"/>
    <xf numFmtId="197" fontId="34" fillId="0" borderId="0" applyFont="0" applyFill="0" applyBorder="0" applyAlignment="0" applyProtection="0"/>
    <xf numFmtId="185" fontId="89" fillId="0" borderId="0"/>
    <xf numFmtId="15" fontId="67" fillId="0" borderId="0"/>
    <xf numFmtId="0" fontId="34" fillId="0" borderId="0"/>
    <xf numFmtId="186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36" fillId="26" borderId="11" applyNumberFormat="0" applyAlignment="0" applyProtection="0">
      <alignment vertical="center"/>
    </xf>
    <xf numFmtId="0" fontId="84" fillId="50" borderId="0" applyNumberFormat="0" applyBorder="0" applyAlignment="0" applyProtection="0">
      <alignment vertical="center"/>
    </xf>
    <xf numFmtId="0" fontId="0" fillId="0" borderId="0"/>
    <xf numFmtId="0" fontId="27" fillId="39" borderId="17" applyNumberFormat="0" applyFont="0" applyAlignment="0" applyProtection="0">
      <alignment vertical="center"/>
    </xf>
    <xf numFmtId="0" fontId="58" fillId="28" borderId="0" applyNumberFormat="0" applyBorder="0" applyAlignment="0" applyProtection="0"/>
    <xf numFmtId="0" fontId="36" fillId="26" borderId="11" applyNumberFormat="0" applyAlignment="0" applyProtection="0">
      <alignment vertical="center"/>
    </xf>
    <xf numFmtId="0" fontId="84" fillId="50" borderId="0" applyNumberFormat="0" applyBorder="0" applyAlignment="0" applyProtection="0">
      <alignment vertical="center"/>
    </xf>
    <xf numFmtId="0" fontId="0" fillId="0" borderId="0"/>
    <xf numFmtId="0" fontId="27" fillId="39" borderId="17" applyNumberFormat="0" applyFont="0" applyAlignment="0" applyProtection="0">
      <alignment vertical="center"/>
    </xf>
    <xf numFmtId="0" fontId="58" fillId="28" borderId="0" applyNumberFormat="0" applyBorder="0" applyAlignment="0" applyProtection="0"/>
    <xf numFmtId="0" fontId="24" fillId="4" borderId="11" applyNumberFormat="0" applyAlignment="0" applyProtection="0">
      <alignment vertical="center"/>
    </xf>
    <xf numFmtId="0" fontId="84" fillId="50" borderId="0" applyNumberFormat="0" applyBorder="0" applyAlignment="0" applyProtection="0">
      <alignment vertical="center"/>
    </xf>
    <xf numFmtId="0" fontId="0" fillId="0" borderId="0"/>
    <xf numFmtId="0" fontId="27" fillId="39" borderId="17" applyNumberFormat="0" applyFont="0" applyAlignment="0" applyProtection="0">
      <alignment vertical="center"/>
    </xf>
    <xf numFmtId="0" fontId="58" fillId="28" borderId="0" applyNumberFormat="0" applyBorder="0" applyAlignment="0" applyProtection="0"/>
    <xf numFmtId="0" fontId="0" fillId="0" borderId="0"/>
    <xf numFmtId="0" fontId="27" fillId="39" borderId="17" applyNumberFormat="0" applyFont="0" applyAlignment="0" applyProtection="0">
      <alignment vertical="center"/>
    </xf>
    <xf numFmtId="0" fontId="58" fillId="28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>
      <alignment vertical="center"/>
    </xf>
    <xf numFmtId="38" fontId="78" fillId="4" borderId="0" applyNumberFormat="0" applyBorder="0" applyAlignment="0" applyProtection="0"/>
    <xf numFmtId="0" fontId="30" fillId="0" borderId="0">
      <alignment vertical="center"/>
    </xf>
    <xf numFmtId="0" fontId="81" fillId="0" borderId="29" applyNumberFormat="0" applyAlignment="0" applyProtection="0">
      <alignment horizontal="left" vertical="center"/>
    </xf>
    <xf numFmtId="0" fontId="30" fillId="0" borderId="0">
      <alignment vertical="center"/>
    </xf>
    <xf numFmtId="0" fontId="81" fillId="0" borderId="9">
      <alignment horizontal="left" vertical="center"/>
    </xf>
    <xf numFmtId="0" fontId="81" fillId="0" borderId="9">
      <alignment horizontal="left" vertical="center"/>
    </xf>
    <xf numFmtId="0" fontId="81" fillId="0" borderId="9">
      <alignment horizontal="left" vertical="center"/>
    </xf>
    <xf numFmtId="0" fontId="81" fillId="0" borderId="9">
      <alignment horizontal="left" vertical="center"/>
    </xf>
    <xf numFmtId="0" fontId="81" fillId="0" borderId="9">
      <alignment horizontal="left" vertical="center"/>
    </xf>
    <xf numFmtId="0" fontId="31" fillId="0" borderId="12" applyNumberFormat="0" applyFill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81" fillId="0" borderId="9">
      <alignment horizontal="left" vertical="center"/>
    </xf>
    <xf numFmtId="0" fontId="81" fillId="0" borderId="9">
      <alignment horizontal="left" vertical="center"/>
    </xf>
    <xf numFmtId="0" fontId="55" fillId="37" borderId="0" applyNumberFormat="0" applyBorder="0" applyAlignment="0" applyProtection="0">
      <alignment vertical="center"/>
    </xf>
    <xf numFmtId="0" fontId="81" fillId="0" borderId="9">
      <alignment horizontal="left" vertical="center"/>
    </xf>
    <xf numFmtId="0" fontId="81" fillId="0" borderId="9">
      <alignment horizontal="left" vertical="center"/>
    </xf>
    <xf numFmtId="0" fontId="81" fillId="0" borderId="9">
      <alignment horizontal="left" vertical="center"/>
    </xf>
    <xf numFmtId="0" fontId="81" fillId="0" borderId="9">
      <alignment horizontal="left" vertical="center"/>
    </xf>
    <xf numFmtId="10" fontId="78" fillId="18" borderId="2" applyNumberFormat="0" applyBorder="0" applyAlignment="0" applyProtection="0"/>
    <xf numFmtId="0" fontId="31" fillId="0" borderId="12" applyNumberFormat="0" applyFill="0" applyAlignment="0" applyProtection="0">
      <alignment vertical="center"/>
    </xf>
    <xf numFmtId="10" fontId="78" fillId="18" borderId="2" applyNumberFormat="0" applyBorder="0" applyAlignment="0" applyProtection="0"/>
    <xf numFmtId="10" fontId="78" fillId="18" borderId="2" applyNumberFormat="0" applyBorder="0" applyAlignment="0" applyProtection="0"/>
    <xf numFmtId="10" fontId="78" fillId="18" borderId="2" applyNumberFormat="0" applyBorder="0" applyAlignment="0" applyProtection="0"/>
    <xf numFmtId="0" fontId="0" fillId="0" borderId="0">
      <alignment vertical="center"/>
    </xf>
    <xf numFmtId="10" fontId="78" fillId="18" borderId="2" applyNumberFormat="0" applyBorder="0" applyAlignment="0" applyProtection="0"/>
    <xf numFmtId="10" fontId="78" fillId="18" borderId="2" applyNumberFormat="0" applyBorder="0" applyAlignment="0" applyProtection="0"/>
    <xf numFmtId="0" fontId="38" fillId="4" borderId="15" applyNumberFormat="0" applyAlignment="0" applyProtection="0">
      <alignment vertical="center"/>
    </xf>
    <xf numFmtId="0" fontId="0" fillId="0" borderId="0">
      <alignment vertical="center"/>
    </xf>
    <xf numFmtId="10" fontId="78" fillId="18" borderId="2" applyNumberFormat="0" applyBorder="0" applyAlignment="0" applyProtection="0"/>
    <xf numFmtId="0" fontId="38" fillId="4" borderId="15" applyNumberFormat="0" applyAlignment="0" applyProtection="0">
      <alignment vertical="center"/>
    </xf>
    <xf numFmtId="0" fontId="27" fillId="0" borderId="0"/>
    <xf numFmtId="10" fontId="78" fillId="18" borderId="2" applyNumberFormat="0" applyBorder="0" applyAlignment="0" applyProtection="0"/>
    <xf numFmtId="191" fontId="92" fillId="66" borderId="0"/>
    <xf numFmtId="191" fontId="93" fillId="67" borderId="0"/>
    <xf numFmtId="38" fontId="67" fillId="0" borderId="0" applyFont="0" applyFill="0" applyBorder="0" applyAlignment="0" applyProtection="0"/>
    <xf numFmtId="0" fontId="38" fillId="4" borderId="15" applyNumberFormat="0" applyAlignment="0" applyProtection="0">
      <alignment vertical="center"/>
    </xf>
    <xf numFmtId="0" fontId="0" fillId="0" borderId="0">
      <alignment vertical="center"/>
    </xf>
    <xf numFmtId="40" fontId="67" fillId="0" borderId="0" applyFont="0" applyFill="0" applyBorder="0" applyAlignment="0" applyProtection="0"/>
    <xf numFmtId="0" fontId="69" fillId="0" borderId="24" applyNumberFormat="0" applyFill="0" applyAlignment="0" applyProtection="0">
      <alignment vertical="center"/>
    </xf>
    <xf numFmtId="0" fontId="69" fillId="0" borderId="24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198" fontId="34" fillId="0" borderId="0" applyFont="0" applyFill="0" applyBorder="0" applyAlignment="0" applyProtection="0"/>
    <xf numFmtId="0" fontId="31" fillId="0" borderId="12" applyNumberFormat="0" applyFill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194" fontId="67" fillId="0" borderId="0" applyFont="0" applyFill="0" applyBorder="0" applyAlignment="0" applyProtection="0"/>
    <xf numFmtId="0" fontId="31" fillId="0" borderId="12" applyNumberFormat="0" applyFill="0" applyAlignment="0" applyProtection="0">
      <alignment vertical="center"/>
    </xf>
    <xf numFmtId="196" fontId="67" fillId="0" borderId="0" applyFont="0" applyFill="0" applyBorder="0" applyAlignment="0" applyProtection="0"/>
    <xf numFmtId="198" fontId="34" fillId="0" borderId="0" applyFont="0" applyFill="0" applyBorder="0" applyAlignment="0" applyProtection="0"/>
    <xf numFmtId="0" fontId="89" fillId="0" borderId="0"/>
    <xf numFmtId="190" fontId="34" fillId="0" borderId="0"/>
    <xf numFmtId="0" fontId="56" fillId="0" borderId="0"/>
    <xf numFmtId="0" fontId="0" fillId="18" borderId="13" applyNumberFormat="0" applyFont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14" fontId="90" fillId="0" borderId="0">
      <alignment horizontal="center" wrapText="1"/>
      <protection locked="0"/>
    </xf>
    <xf numFmtId="0" fontId="0" fillId="18" borderId="13" applyNumberFormat="0" applyFont="0" applyAlignment="0" applyProtection="0">
      <alignment vertical="center"/>
    </xf>
    <xf numFmtId="10" fontId="34" fillId="0" borderId="0" applyFont="0" applyFill="0" applyBorder="0" applyAlignment="0" applyProtection="0"/>
    <xf numFmtId="0" fontId="38" fillId="4" borderId="15" applyNumberFormat="0" applyAlignment="0" applyProtection="0">
      <alignment vertical="center"/>
    </xf>
    <xf numFmtId="199" fontId="34" fillId="0" borderId="0" applyFont="0" applyFill="0" applyProtection="0"/>
    <xf numFmtId="0" fontId="0" fillId="0" borderId="0">
      <alignment vertical="top"/>
    </xf>
    <xf numFmtId="15" fontId="67" fillId="0" borderId="0" applyFont="0" applyFill="0" applyBorder="0" applyAlignment="0" applyProtection="0"/>
    <xf numFmtId="4" fontId="67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0" fontId="94" fillId="0" borderId="30">
      <alignment horizontal="center"/>
    </xf>
    <xf numFmtId="3" fontId="67" fillId="0" borderId="0" applyFont="0" applyFill="0" applyBorder="0" applyAlignment="0" applyProtection="0"/>
    <xf numFmtId="0" fontId="95" fillId="0" borderId="0" applyNumberFormat="0" applyFill="0" applyBorder="0" applyAlignment="0" applyProtection="0"/>
    <xf numFmtId="0" fontId="96" fillId="68" borderId="10">
      <protection locked="0"/>
    </xf>
    <xf numFmtId="0" fontId="97" fillId="0" borderId="0"/>
    <xf numFmtId="0" fontId="38" fillId="4" borderId="15" applyNumberFormat="0" applyAlignment="0" applyProtection="0">
      <alignment vertical="center"/>
    </xf>
    <xf numFmtId="0" fontId="96" fillId="68" borderId="10">
      <protection locked="0"/>
    </xf>
    <xf numFmtId="0" fontId="38" fillId="4" borderId="15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96" fillId="68" borderId="10">
      <protection locked="0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96" fillId="68" borderId="10">
      <protection locked="0"/>
    </xf>
    <xf numFmtId="0" fontId="47" fillId="0" borderId="28" applyNumberFormat="0" applyFill="0" applyAlignment="0" applyProtection="0">
      <alignment vertical="center"/>
    </xf>
    <xf numFmtId="0" fontId="47" fillId="0" borderId="28" applyNumberFormat="0" applyFill="0" applyAlignment="0" applyProtection="0">
      <alignment vertical="center"/>
    </xf>
    <xf numFmtId="0" fontId="96" fillId="68" borderId="10">
      <protection locked="0"/>
    </xf>
    <xf numFmtId="9" fontId="0" fillId="0" borderId="0" applyFont="0" applyFill="0" applyBorder="0" applyAlignment="0" applyProtection="0"/>
    <xf numFmtId="0" fontId="32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7" fillId="0" borderId="2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32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1" fillId="0" borderId="12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31" fillId="0" borderId="12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38" fillId="4" borderId="15" applyNumberFormat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0" fontId="68" fillId="56" borderId="0" applyNumberFormat="0" applyBorder="0" applyAlignment="0" applyProtection="0"/>
    <xf numFmtId="9" fontId="0" fillId="0" borderId="0" applyFont="0" applyFill="0" applyBorder="0" applyAlignment="0" applyProtection="0"/>
    <xf numFmtId="0" fontId="68" fillId="56" borderId="0" applyNumberFormat="0" applyBorder="0" applyAlignment="0" applyProtection="0"/>
    <xf numFmtId="9" fontId="0" fillId="0" borderId="0" applyFont="0" applyFill="0" applyBorder="0" applyAlignment="0" applyProtection="0"/>
    <xf numFmtId="0" fontId="27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70" fillId="0" borderId="0">
      <alignment vertical="center"/>
    </xf>
    <xf numFmtId="9" fontId="2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34" fillId="0" borderId="31" applyNumberFormat="0" applyFill="0" applyProtection="0">
      <alignment horizontal="right"/>
    </xf>
    <xf numFmtId="0" fontId="79" fillId="0" borderId="27" applyNumberFormat="0" applyFill="0" applyAlignment="0" applyProtection="0">
      <alignment vertical="center"/>
    </xf>
    <xf numFmtId="0" fontId="79" fillId="0" borderId="27" applyNumberFormat="0" applyFill="0" applyAlignment="0" applyProtection="0">
      <alignment vertical="center"/>
    </xf>
    <xf numFmtId="0" fontId="79" fillId="0" borderId="27" applyNumberFormat="0" applyFill="0" applyAlignment="0" applyProtection="0">
      <alignment vertical="center"/>
    </xf>
    <xf numFmtId="0" fontId="79" fillId="0" borderId="27" applyNumberFormat="0" applyFill="0" applyAlignment="0" applyProtection="0">
      <alignment vertical="center"/>
    </xf>
    <xf numFmtId="0" fontId="79" fillId="0" borderId="27" applyNumberFormat="0" applyFill="0" applyAlignment="0" applyProtection="0">
      <alignment vertical="center"/>
    </xf>
    <xf numFmtId="0" fontId="79" fillId="0" borderId="27" applyNumberFormat="0" applyFill="0" applyAlignment="0" applyProtection="0">
      <alignment vertical="center"/>
    </xf>
    <xf numFmtId="0" fontId="79" fillId="0" borderId="27" applyNumberFormat="0" applyFill="0" applyAlignment="0" applyProtection="0">
      <alignment vertical="center"/>
    </xf>
    <xf numFmtId="0" fontId="79" fillId="0" borderId="27" applyNumberFormat="0" applyFill="0" applyAlignment="0" applyProtection="0">
      <alignment vertical="center"/>
    </xf>
    <xf numFmtId="0" fontId="79" fillId="0" borderId="27" applyNumberFormat="0" applyFill="0" applyAlignment="0" applyProtection="0">
      <alignment vertical="center"/>
    </xf>
    <xf numFmtId="0" fontId="79" fillId="0" borderId="27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79" fillId="0" borderId="27" applyNumberFormat="0" applyFill="0" applyAlignment="0" applyProtection="0">
      <alignment vertical="center"/>
    </xf>
    <xf numFmtId="0" fontId="79" fillId="0" borderId="27" applyNumberFormat="0" applyFill="0" applyAlignment="0" applyProtection="0">
      <alignment vertical="center"/>
    </xf>
    <xf numFmtId="0" fontId="79" fillId="0" borderId="27" applyNumberFormat="0" applyFill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79" fillId="0" borderId="27" applyNumberFormat="0" applyFill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79" fillId="0" borderId="27" applyNumberFormat="0" applyFill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79" fillId="0" borderId="27" applyNumberFormat="0" applyFill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0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54" fillId="0" borderId="27" applyNumberFormat="0" applyFill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75" fillId="0" borderId="25" applyNumberFormat="0" applyFill="0" applyAlignment="0" applyProtection="0">
      <alignment vertical="center"/>
    </xf>
    <xf numFmtId="0" fontId="75" fillId="0" borderId="25" applyNumberFormat="0" applyFill="0" applyAlignment="0" applyProtection="0">
      <alignment vertical="center"/>
    </xf>
    <xf numFmtId="0" fontId="75" fillId="0" borderId="25" applyNumberFormat="0" applyFill="0" applyAlignment="0" applyProtection="0">
      <alignment vertical="center"/>
    </xf>
    <xf numFmtId="0" fontId="75" fillId="0" borderId="25" applyNumberFormat="0" applyFill="0" applyAlignment="0" applyProtection="0">
      <alignment vertical="center"/>
    </xf>
    <xf numFmtId="0" fontId="75" fillId="0" borderId="25" applyNumberFormat="0" applyFill="0" applyAlignment="0" applyProtection="0">
      <alignment vertical="center"/>
    </xf>
    <xf numFmtId="0" fontId="75" fillId="0" borderId="25" applyNumberFormat="0" applyFill="0" applyAlignment="0" applyProtection="0">
      <alignment vertical="center"/>
    </xf>
    <xf numFmtId="0" fontId="75" fillId="0" borderId="25" applyNumberFormat="0" applyFill="0" applyAlignment="0" applyProtection="0">
      <alignment vertical="center"/>
    </xf>
    <xf numFmtId="0" fontId="75" fillId="0" borderId="25" applyNumberFormat="0" applyFill="0" applyAlignment="0" applyProtection="0">
      <alignment vertical="center"/>
    </xf>
    <xf numFmtId="0" fontId="75" fillId="0" borderId="25" applyNumberFormat="0" applyFill="0" applyAlignment="0" applyProtection="0">
      <alignment vertical="center"/>
    </xf>
    <xf numFmtId="0" fontId="75" fillId="0" borderId="25" applyNumberFormat="0" applyFill="0" applyAlignment="0" applyProtection="0">
      <alignment vertical="center"/>
    </xf>
    <xf numFmtId="0" fontId="75" fillId="0" borderId="25" applyNumberFormat="0" applyFill="0" applyAlignment="0" applyProtection="0">
      <alignment vertical="center"/>
    </xf>
    <xf numFmtId="0" fontId="75" fillId="0" borderId="25" applyNumberFormat="0" applyFill="0" applyAlignment="0" applyProtection="0">
      <alignment vertical="center"/>
    </xf>
    <xf numFmtId="0" fontId="75" fillId="0" borderId="25" applyNumberFormat="0" applyFill="0" applyAlignment="0" applyProtection="0">
      <alignment vertical="center"/>
    </xf>
    <xf numFmtId="0" fontId="75" fillId="0" borderId="25" applyNumberFormat="0" applyFill="0" applyAlignment="0" applyProtection="0">
      <alignment vertical="center"/>
    </xf>
    <xf numFmtId="0" fontId="75" fillId="0" borderId="25" applyNumberFormat="0" applyFill="0" applyAlignment="0" applyProtection="0">
      <alignment vertical="center"/>
    </xf>
    <xf numFmtId="0" fontId="77" fillId="0" borderId="26" applyNumberFormat="0" applyFill="0" applyAlignment="0" applyProtection="0">
      <alignment vertical="center"/>
    </xf>
    <xf numFmtId="0" fontId="77" fillId="0" borderId="26" applyNumberFormat="0" applyFill="0" applyAlignment="0" applyProtection="0">
      <alignment vertical="center"/>
    </xf>
    <xf numFmtId="0" fontId="77" fillId="0" borderId="26" applyNumberFormat="0" applyFill="0" applyAlignment="0" applyProtection="0">
      <alignment vertical="center"/>
    </xf>
    <xf numFmtId="0" fontId="77" fillId="0" borderId="26" applyNumberFormat="0" applyFill="0" applyAlignment="0" applyProtection="0">
      <alignment vertical="center"/>
    </xf>
    <xf numFmtId="0" fontId="77" fillId="0" borderId="26" applyNumberFormat="0" applyFill="0" applyAlignment="0" applyProtection="0">
      <alignment vertical="center"/>
    </xf>
    <xf numFmtId="0" fontId="77" fillId="0" borderId="26" applyNumberFormat="0" applyFill="0" applyAlignment="0" applyProtection="0">
      <alignment vertical="center"/>
    </xf>
    <xf numFmtId="0" fontId="77" fillId="0" borderId="26" applyNumberFormat="0" applyFill="0" applyAlignment="0" applyProtection="0">
      <alignment vertical="center"/>
    </xf>
    <xf numFmtId="0" fontId="77" fillId="0" borderId="26" applyNumberFormat="0" applyFill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77" fillId="0" borderId="26" applyNumberFormat="0" applyFill="0" applyAlignment="0" applyProtection="0">
      <alignment vertical="center"/>
    </xf>
    <xf numFmtId="0" fontId="75" fillId="0" borderId="25" applyNumberFormat="0" applyFill="0" applyAlignment="0" applyProtection="0">
      <alignment vertical="center"/>
    </xf>
    <xf numFmtId="0" fontId="75" fillId="0" borderId="25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75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75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75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75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77" fillId="0" borderId="26" applyNumberFormat="0" applyFill="0" applyAlignment="0" applyProtection="0">
      <alignment vertical="center"/>
    </xf>
    <xf numFmtId="43" fontId="0" fillId="0" borderId="0" applyFont="0" applyFill="0" applyBorder="0" applyAlignment="0" applyProtection="0"/>
    <xf numFmtId="0" fontId="77" fillId="0" borderId="26" applyNumberFormat="0" applyFill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77" fillId="0" borderId="26" applyNumberFormat="0" applyFill="0" applyAlignment="0" applyProtection="0">
      <alignment vertical="center"/>
    </xf>
    <xf numFmtId="0" fontId="77" fillId="0" borderId="26" applyNumberFormat="0" applyFill="0" applyAlignment="0" applyProtection="0">
      <alignment vertical="center"/>
    </xf>
    <xf numFmtId="0" fontId="77" fillId="0" borderId="26" applyNumberFormat="0" applyFill="0" applyAlignment="0" applyProtection="0">
      <alignment vertical="center"/>
    </xf>
    <xf numFmtId="0" fontId="77" fillId="0" borderId="26" applyNumberFormat="0" applyFill="0" applyAlignment="0" applyProtection="0">
      <alignment vertical="center"/>
    </xf>
    <xf numFmtId="0" fontId="77" fillId="0" borderId="26" applyNumberFormat="0" applyFill="0" applyAlignment="0" applyProtection="0">
      <alignment vertical="center"/>
    </xf>
    <xf numFmtId="186" fontId="0" fillId="0" borderId="0" applyFont="0" applyFill="0" applyBorder="0" applyAlignment="0" applyProtection="0"/>
    <xf numFmtId="0" fontId="77" fillId="0" borderId="26" applyNumberFormat="0" applyFill="0" applyAlignment="0" applyProtection="0">
      <alignment vertical="center"/>
    </xf>
    <xf numFmtId="0" fontId="77" fillId="0" borderId="26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77" fillId="0" borderId="26" applyNumberFormat="0" applyFill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77" fillId="0" borderId="26" applyNumberFormat="0" applyFill="0" applyAlignment="0" applyProtection="0">
      <alignment vertical="center"/>
    </xf>
    <xf numFmtId="0" fontId="77" fillId="0" borderId="26" applyNumberFormat="0" applyFill="0" applyAlignment="0" applyProtection="0">
      <alignment vertical="center"/>
    </xf>
    <xf numFmtId="0" fontId="77" fillId="0" borderId="26" applyNumberFormat="0" applyFill="0" applyAlignment="0" applyProtection="0">
      <alignment vertical="center"/>
    </xf>
    <xf numFmtId="0" fontId="77" fillId="0" borderId="26" applyNumberFormat="0" applyFill="0" applyAlignment="0" applyProtection="0">
      <alignment vertical="center"/>
    </xf>
    <xf numFmtId="0" fontId="77" fillId="0" borderId="26" applyNumberFormat="0" applyFill="0" applyAlignment="0" applyProtection="0">
      <alignment vertical="center"/>
    </xf>
    <xf numFmtId="0" fontId="77" fillId="0" borderId="26" applyNumberFormat="0" applyFill="0" applyAlignment="0" applyProtection="0">
      <alignment vertical="center"/>
    </xf>
    <xf numFmtId="0" fontId="77" fillId="0" borderId="26" applyNumberFormat="0" applyFill="0" applyAlignment="0" applyProtection="0">
      <alignment vertical="center"/>
    </xf>
    <xf numFmtId="0" fontId="77" fillId="0" borderId="26" applyNumberFormat="0" applyFill="0" applyAlignment="0" applyProtection="0">
      <alignment vertical="center"/>
    </xf>
    <xf numFmtId="0" fontId="77" fillId="0" borderId="26" applyNumberFormat="0" applyFill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75" fillId="0" borderId="25" applyNumberFormat="0" applyFill="0" applyAlignment="0" applyProtection="0">
      <alignment vertical="center"/>
    </xf>
    <xf numFmtId="0" fontId="75" fillId="0" borderId="25" applyNumberFormat="0" applyFill="0" applyAlignment="0" applyProtection="0">
      <alignment vertical="center"/>
    </xf>
    <xf numFmtId="0" fontId="75" fillId="0" borderId="25" applyNumberFormat="0" applyFill="0" applyAlignment="0" applyProtection="0">
      <alignment vertical="center"/>
    </xf>
    <xf numFmtId="0" fontId="86" fillId="0" borderId="28" applyNumberFormat="0" applyFill="0" applyAlignment="0" applyProtection="0">
      <alignment vertical="center"/>
    </xf>
    <xf numFmtId="0" fontId="86" fillId="0" borderId="28" applyNumberFormat="0" applyFill="0" applyAlignment="0" applyProtection="0">
      <alignment vertical="center"/>
    </xf>
    <xf numFmtId="0" fontId="86" fillId="0" borderId="28" applyNumberFormat="0" applyFill="0" applyAlignment="0" applyProtection="0">
      <alignment vertical="center"/>
    </xf>
    <xf numFmtId="0" fontId="86" fillId="0" borderId="28" applyNumberFormat="0" applyFill="0" applyAlignment="0" applyProtection="0">
      <alignment vertical="center"/>
    </xf>
    <xf numFmtId="0" fontId="86" fillId="0" borderId="28" applyNumberFormat="0" applyFill="0" applyAlignment="0" applyProtection="0">
      <alignment vertical="center"/>
    </xf>
    <xf numFmtId="0" fontId="86" fillId="0" borderId="28" applyNumberFormat="0" applyFill="0" applyAlignment="0" applyProtection="0">
      <alignment vertical="center"/>
    </xf>
    <xf numFmtId="0" fontId="86" fillId="0" borderId="28" applyNumberFormat="0" applyFill="0" applyAlignment="0" applyProtection="0">
      <alignment vertical="center"/>
    </xf>
    <xf numFmtId="0" fontId="86" fillId="0" borderId="28" applyNumberFormat="0" applyFill="0" applyAlignment="0" applyProtection="0">
      <alignment vertical="center"/>
    </xf>
    <xf numFmtId="0" fontId="86" fillId="0" borderId="28" applyNumberFormat="0" applyFill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86" fillId="0" borderId="28" applyNumberFormat="0" applyFill="0" applyAlignment="0" applyProtection="0">
      <alignment vertical="center"/>
    </xf>
    <xf numFmtId="0" fontId="86" fillId="0" borderId="28" applyNumberFormat="0" applyFill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86" fillId="0" borderId="28" applyNumberFormat="0" applyFill="0" applyAlignment="0" applyProtection="0">
      <alignment vertical="center"/>
    </xf>
    <xf numFmtId="0" fontId="86" fillId="0" borderId="28" applyNumberFormat="0" applyFill="0" applyAlignment="0" applyProtection="0">
      <alignment vertical="center"/>
    </xf>
    <xf numFmtId="0" fontId="86" fillId="0" borderId="28" applyNumberFormat="0" applyFill="0" applyAlignment="0" applyProtection="0">
      <alignment vertical="center"/>
    </xf>
    <xf numFmtId="0" fontId="86" fillId="0" borderId="2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0" fillId="0" borderId="0"/>
    <xf numFmtId="0" fontId="0" fillId="0" borderId="0"/>
    <xf numFmtId="0" fontId="24" fillId="4" borderId="11" applyNumberFormat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0" fillId="0" borderId="0"/>
    <xf numFmtId="0" fontId="0" fillId="0" borderId="0"/>
    <xf numFmtId="0" fontId="24" fillId="4" borderId="11" applyNumberFormat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0" fillId="0" borderId="0"/>
    <xf numFmtId="0" fontId="0" fillId="0" borderId="0"/>
    <xf numFmtId="0" fontId="49" fillId="0" borderId="18" applyNumberFormat="0" applyFill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83" fillId="50" borderId="0" applyNumberFormat="0" applyBorder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86" fillId="0" borderId="28" applyNumberFormat="0" applyFill="0" applyAlignment="0" applyProtection="0">
      <alignment vertical="center"/>
    </xf>
    <xf numFmtId="0" fontId="86" fillId="0" borderId="28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86" fillId="0" borderId="28" applyNumberFormat="0" applyFill="0" applyAlignment="0" applyProtection="0">
      <alignment vertical="center"/>
    </xf>
    <xf numFmtId="0" fontId="47" fillId="0" borderId="28" applyNumberFormat="0" applyFill="0" applyAlignment="0" applyProtection="0">
      <alignment vertical="center"/>
    </xf>
    <xf numFmtId="0" fontId="86" fillId="0" borderId="28" applyNumberFormat="0" applyFill="0" applyAlignment="0" applyProtection="0">
      <alignment vertical="center"/>
    </xf>
    <xf numFmtId="0" fontId="47" fillId="0" borderId="28" applyNumberFormat="0" applyFill="0" applyAlignment="0" applyProtection="0">
      <alignment vertical="center"/>
    </xf>
    <xf numFmtId="0" fontId="86" fillId="0" borderId="28" applyNumberFormat="0" applyFill="0" applyAlignment="0" applyProtection="0">
      <alignment vertical="center"/>
    </xf>
    <xf numFmtId="0" fontId="47" fillId="0" borderId="28" applyNumberFormat="0" applyFill="0" applyAlignment="0" applyProtection="0">
      <alignment vertical="center"/>
    </xf>
    <xf numFmtId="0" fontId="76" fillId="0" borderId="0"/>
    <xf numFmtId="0" fontId="86" fillId="0" borderId="28" applyNumberFormat="0" applyFill="0" applyAlignment="0" applyProtection="0">
      <alignment vertical="center"/>
    </xf>
    <xf numFmtId="0" fontId="47" fillId="0" borderId="2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98" fillId="0" borderId="0" applyNumberFormat="0" applyFill="0" applyBorder="0" applyAlignment="0" applyProtection="0"/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7" fillId="0" borderId="28" applyNumberFormat="0" applyFill="0" applyAlignment="0" applyProtection="0">
      <alignment vertical="center"/>
    </xf>
    <xf numFmtId="0" fontId="47" fillId="0" borderId="28" applyNumberFormat="0" applyFill="0" applyAlignment="0" applyProtection="0">
      <alignment vertical="center"/>
    </xf>
    <xf numFmtId="0" fontId="47" fillId="0" borderId="28" applyNumberFormat="0" applyFill="0" applyAlignment="0" applyProtection="0">
      <alignment vertical="center"/>
    </xf>
    <xf numFmtId="0" fontId="47" fillId="0" borderId="28" applyNumberFormat="0" applyFill="0" applyAlignment="0" applyProtection="0">
      <alignment vertical="center"/>
    </xf>
    <xf numFmtId="0" fontId="47" fillId="0" borderId="28" applyNumberFormat="0" applyFill="0" applyAlignment="0" applyProtection="0">
      <alignment vertical="center"/>
    </xf>
    <xf numFmtId="0" fontId="47" fillId="0" borderId="28" applyNumberFormat="0" applyFill="0" applyAlignment="0" applyProtection="0">
      <alignment vertical="center"/>
    </xf>
    <xf numFmtId="0" fontId="47" fillId="0" borderId="28" applyNumberFormat="0" applyFill="0" applyAlignment="0" applyProtection="0">
      <alignment vertical="center"/>
    </xf>
    <xf numFmtId="0" fontId="47" fillId="0" borderId="2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7" fillId="0" borderId="28" applyNumberFormat="0" applyFill="0" applyAlignment="0" applyProtection="0">
      <alignment vertical="center"/>
    </xf>
    <xf numFmtId="0" fontId="47" fillId="0" borderId="28" applyNumberFormat="0" applyFill="0" applyAlignment="0" applyProtection="0">
      <alignment vertical="center"/>
    </xf>
    <xf numFmtId="0" fontId="47" fillId="0" borderId="28" applyNumberFormat="0" applyFill="0" applyAlignment="0" applyProtection="0">
      <alignment vertical="center"/>
    </xf>
    <xf numFmtId="0" fontId="47" fillId="0" borderId="2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27" fillId="0" borderId="0"/>
    <xf numFmtId="0" fontId="49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49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49" fillId="0" borderId="18" applyNumberFormat="0" applyFill="0" applyAlignment="0" applyProtection="0">
      <alignment vertical="center"/>
    </xf>
    <xf numFmtId="0" fontId="86" fillId="0" borderId="28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86" fillId="0" borderId="28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86" fillId="0" borderId="28" applyNumberFormat="0" applyFill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86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86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86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86" fillId="0" borderId="0" applyNumberFormat="0" applyFill="0" applyBorder="0" applyAlignment="0" applyProtection="0">
      <alignment vertical="center"/>
    </xf>
    <xf numFmtId="0" fontId="70" fillId="0" borderId="0">
      <alignment vertical="center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6" fillId="26" borderId="11" applyNumberFormat="0" applyAlignment="0" applyProtection="0">
      <alignment vertical="center"/>
    </xf>
    <xf numFmtId="186" fontId="27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0" fillId="0" borderId="0">
      <alignment vertical="center"/>
    </xf>
    <xf numFmtId="0" fontId="38" fillId="4" borderId="15" applyNumberForma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8" fillId="4" borderId="15" applyNumberForma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8" fillId="4" borderId="15" applyNumberForma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00" fillId="0" borderId="31" applyNumberFormat="0" applyFill="0" applyProtection="0">
      <alignment horizontal="center"/>
    </xf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5" fillId="37" borderId="0" applyNumberFormat="0" applyBorder="0" applyAlignment="0" applyProtection="0">
      <alignment vertical="center"/>
    </xf>
    <xf numFmtId="0" fontId="73" fillId="37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/>
    <xf numFmtId="0" fontId="55" fillId="37" borderId="0" applyNumberFormat="0" applyBorder="0" applyAlignment="0" applyProtection="0">
      <alignment vertical="center"/>
    </xf>
    <xf numFmtId="0" fontId="73" fillId="37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/>
    <xf numFmtId="0" fontId="73" fillId="37" borderId="0" applyNumberFormat="0" applyBorder="0" applyAlignment="0" applyProtection="0">
      <alignment vertical="center"/>
    </xf>
    <xf numFmtId="0" fontId="73" fillId="37" borderId="0" applyNumberFormat="0" applyBorder="0" applyAlignment="0" applyProtection="0">
      <alignment vertical="center"/>
    </xf>
    <xf numFmtId="0" fontId="34" fillId="18" borderId="13" applyNumberFormat="0" applyFont="0" applyAlignment="0" applyProtection="0">
      <alignment vertical="center"/>
    </xf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8" fillId="0" borderId="24" applyNumberFormat="0" applyFill="0" applyAlignment="0" applyProtection="0">
      <alignment vertical="center"/>
    </xf>
    <xf numFmtId="0" fontId="88" fillId="0" borderId="24" applyNumberFormat="0" applyFill="0" applyAlignment="0" applyProtection="0">
      <alignment vertical="center"/>
    </xf>
    <xf numFmtId="0" fontId="101" fillId="0" borderId="32" applyNumberFormat="0" applyFill="0" applyProtection="0">
      <alignment horizontal="center"/>
    </xf>
    <xf numFmtId="0" fontId="24" fillId="4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0" fillId="0" borderId="0"/>
    <xf numFmtId="0" fontId="61" fillId="30" borderId="0" applyNumberFormat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7" fillId="0" borderId="0"/>
    <xf numFmtId="0" fontId="61" fillId="30" borderId="0" applyNumberFormat="0" applyBorder="0" applyAlignment="0" applyProtection="0">
      <alignment vertical="center"/>
    </xf>
    <xf numFmtId="0" fontId="27" fillId="0" borderId="0"/>
    <xf numFmtId="0" fontId="61" fillId="30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73" fillId="37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73" fillId="37" borderId="0" applyNumberFormat="0" applyBorder="0" applyAlignment="0" applyProtection="0">
      <alignment vertical="center"/>
    </xf>
    <xf numFmtId="0" fontId="73" fillId="37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73" fillId="37" borderId="0" applyNumberFormat="0" applyBorder="0" applyAlignment="0" applyProtection="0">
      <alignment vertical="center"/>
    </xf>
    <xf numFmtId="0" fontId="73" fillId="37" borderId="0" applyNumberFormat="0" applyBorder="0" applyAlignment="0" applyProtection="0">
      <alignment vertical="center"/>
    </xf>
    <xf numFmtId="0" fontId="73" fillId="37" borderId="0" applyNumberFormat="0" applyBorder="0" applyAlignment="0" applyProtection="0">
      <alignment vertical="center"/>
    </xf>
    <xf numFmtId="0" fontId="73" fillId="37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102" fillId="30" borderId="0" applyNumberFormat="0" applyBorder="0" applyAlignment="0" applyProtection="0">
      <alignment vertical="center"/>
    </xf>
    <xf numFmtId="0" fontId="102" fillId="30" borderId="0" applyNumberFormat="0" applyBorder="0" applyAlignment="0" applyProtection="0">
      <alignment vertical="center"/>
    </xf>
    <xf numFmtId="0" fontId="102" fillId="30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8" fillId="56" borderId="0" applyNumberFormat="0" applyBorder="0" applyAlignment="0" applyProtection="0"/>
    <xf numFmtId="0" fontId="68" fillId="56" borderId="0" applyNumberFormat="0" applyBorder="0" applyAlignment="0" applyProtection="0"/>
    <xf numFmtId="0" fontId="68" fillId="56" borderId="0" applyNumberFormat="0" applyBorder="0" applyAlignment="0" applyProtection="0"/>
    <xf numFmtId="0" fontId="68" fillId="56" borderId="0" applyNumberFormat="0" applyBorder="0" applyAlignment="0" applyProtection="0"/>
    <xf numFmtId="0" fontId="68" fillId="56" borderId="0" applyNumberFormat="0" applyBorder="0" applyAlignment="0" applyProtection="0"/>
    <xf numFmtId="0" fontId="68" fillId="56" borderId="0" applyNumberFormat="0" applyBorder="0" applyAlignment="0" applyProtection="0"/>
    <xf numFmtId="0" fontId="36" fillId="26" borderId="11" applyNumberFormat="0" applyAlignment="0" applyProtection="0">
      <alignment vertical="center"/>
    </xf>
    <xf numFmtId="0" fontId="84" fillId="50" borderId="0" applyNumberFormat="0" applyBorder="0" applyAlignment="0" applyProtection="0">
      <alignment vertical="center"/>
    </xf>
    <xf numFmtId="0" fontId="84" fillId="50" borderId="0" applyNumberFormat="0" applyBorder="0" applyAlignment="0" applyProtection="0">
      <alignment vertical="center"/>
    </xf>
    <xf numFmtId="0" fontId="68" fillId="56" borderId="0" applyNumberFormat="0" applyBorder="0" applyAlignment="0" applyProtection="0"/>
    <xf numFmtId="0" fontId="68" fillId="56" borderId="0" applyNumberFormat="0" applyBorder="0" applyAlignment="0" applyProtection="0"/>
    <xf numFmtId="0" fontId="68" fillId="56" borderId="0" applyNumberFormat="0" applyBorder="0" applyAlignment="0" applyProtection="0"/>
    <xf numFmtId="0" fontId="68" fillId="56" borderId="0" applyNumberFormat="0" applyBorder="0" applyAlignment="0" applyProtection="0"/>
    <xf numFmtId="0" fontId="68" fillId="56" borderId="0" applyNumberFormat="0" applyBorder="0" applyAlignment="0" applyProtection="0"/>
    <xf numFmtId="0" fontId="68" fillId="56" borderId="0" applyNumberFormat="0" applyBorder="0" applyAlignment="0" applyProtection="0"/>
    <xf numFmtId="0" fontId="68" fillId="56" borderId="0" applyNumberFormat="0" applyBorder="0" applyAlignment="0" applyProtection="0"/>
    <xf numFmtId="0" fontId="61" fillId="30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30" fillId="0" borderId="0">
      <alignment vertical="center"/>
    </xf>
    <xf numFmtId="0" fontId="61" fillId="30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0" fillId="0" borderId="0">
      <alignment vertical="center"/>
    </xf>
    <xf numFmtId="0" fontId="38" fillId="4" borderId="15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0" fillId="0" borderId="0">
      <alignment vertical="center"/>
    </xf>
    <xf numFmtId="0" fontId="24" fillId="4" borderId="11" applyNumberFormat="0" applyAlignment="0" applyProtection="0">
      <alignment vertical="center"/>
    </xf>
    <xf numFmtId="0" fontId="0" fillId="0" borderId="0">
      <alignment vertical="center"/>
    </xf>
    <xf numFmtId="0" fontId="31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1" fillId="0" borderId="12" applyNumberFormat="0" applyFill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24" fillId="4" borderId="11" applyNumberFormat="0" applyAlignment="0" applyProtection="0">
      <alignment vertical="center"/>
    </xf>
    <xf numFmtId="0" fontId="0" fillId="0" borderId="0"/>
    <xf numFmtId="0" fontId="32" fillId="14" borderId="0" applyNumberFormat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0" fillId="0" borderId="0"/>
    <xf numFmtId="0" fontId="32" fillId="14" borderId="0" applyNumberFormat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0" fillId="0" borderId="0"/>
    <xf numFmtId="0" fontId="32" fillId="14" borderId="0" applyNumberFormat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0" fillId="0" borderId="0"/>
    <xf numFmtId="0" fontId="24" fillId="4" borderId="11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4" fillId="4" borderId="11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0" fillId="18" borderId="13" applyNumberFormat="0" applyFont="0" applyAlignment="0" applyProtection="0">
      <alignment vertical="center"/>
    </xf>
    <xf numFmtId="0" fontId="27" fillId="0" borderId="0">
      <alignment vertical="center"/>
    </xf>
    <xf numFmtId="0" fontId="30" fillId="18" borderId="13" applyNumberFormat="0" applyFont="0" applyAlignment="0" applyProtection="0">
      <alignment vertical="center"/>
    </xf>
    <xf numFmtId="0" fontId="26" fillId="0" borderId="0"/>
    <xf numFmtId="0" fontId="27" fillId="0" borderId="0">
      <alignment vertical="center"/>
    </xf>
    <xf numFmtId="0" fontId="32" fillId="14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/>
    <xf numFmtId="0" fontId="26" fillId="0" borderId="0">
      <alignment vertical="center"/>
    </xf>
    <xf numFmtId="0" fontId="26" fillId="0" borderId="0">
      <alignment vertical="center"/>
    </xf>
    <xf numFmtId="0" fontId="83" fillId="50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4" borderId="15" applyNumberFormat="0" applyAlignment="0" applyProtection="0">
      <alignment vertical="center"/>
    </xf>
    <xf numFmtId="0" fontId="27" fillId="0" borderId="0"/>
    <xf numFmtId="0" fontId="0" fillId="0" borderId="0"/>
    <xf numFmtId="0" fontId="27" fillId="0" borderId="0">
      <alignment vertical="center"/>
    </xf>
    <xf numFmtId="0" fontId="24" fillId="4" borderId="11" applyNumberFormat="0" applyAlignment="0" applyProtection="0">
      <alignment vertical="center"/>
    </xf>
    <xf numFmtId="0" fontId="0" fillId="0" borderId="0">
      <alignment vertical="center"/>
    </xf>
    <xf numFmtId="0" fontId="29" fillId="5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4" borderId="11" applyNumberFormat="0" applyAlignment="0" applyProtection="0">
      <alignment vertical="center"/>
    </xf>
    <xf numFmtId="0" fontId="27" fillId="0" borderId="0"/>
    <xf numFmtId="0" fontId="31" fillId="0" borderId="12" applyNumberFormat="0" applyFill="0" applyAlignment="0" applyProtection="0">
      <alignment vertical="center"/>
    </xf>
    <xf numFmtId="0" fontId="76" fillId="0" borderId="0">
      <alignment vertical="center"/>
    </xf>
    <xf numFmtId="0" fontId="31" fillId="0" borderId="12" applyNumberFormat="0" applyFill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0" fillId="0" borderId="0">
      <alignment vertical="center"/>
    </xf>
    <xf numFmtId="0" fontId="38" fillId="4" borderId="15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6" fillId="26" borderId="11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4" borderId="15" applyNumberFormat="0" applyAlignment="0" applyProtection="0">
      <alignment vertical="center"/>
    </xf>
    <xf numFmtId="0" fontId="0" fillId="0" borderId="0">
      <alignment vertical="center"/>
    </xf>
    <xf numFmtId="0" fontId="38" fillId="4" borderId="15" applyNumberFormat="0" applyAlignment="0" applyProtection="0">
      <alignment vertical="center"/>
    </xf>
    <xf numFmtId="0" fontId="0" fillId="0" borderId="0">
      <alignment vertical="center"/>
    </xf>
    <xf numFmtId="0" fontId="0" fillId="18" borderId="13" applyNumberFormat="0" applyFon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27" fillId="0" borderId="0"/>
    <xf numFmtId="0" fontId="0" fillId="0" borderId="0">
      <alignment vertical="center"/>
    </xf>
    <xf numFmtId="0" fontId="38" fillId="4" borderId="15" applyNumberFormat="0" applyAlignment="0" applyProtection="0">
      <alignment vertical="center"/>
    </xf>
    <xf numFmtId="0" fontId="0" fillId="0" borderId="0">
      <alignment vertical="center"/>
    </xf>
    <xf numFmtId="0" fontId="76" fillId="0" borderId="0">
      <alignment vertical="center"/>
    </xf>
    <xf numFmtId="0" fontId="38" fillId="4" borderId="15" applyNumberFormat="0" applyAlignment="0" applyProtection="0">
      <alignment vertical="center"/>
    </xf>
    <xf numFmtId="0" fontId="0" fillId="0" borderId="0">
      <alignment vertical="center"/>
    </xf>
    <xf numFmtId="0" fontId="31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0" fillId="0" borderId="0"/>
    <xf numFmtId="0" fontId="38" fillId="4" borderId="15" applyNumberFormat="0" applyAlignment="0" applyProtection="0">
      <alignment vertical="center"/>
    </xf>
    <xf numFmtId="0" fontId="0" fillId="0" borderId="0">
      <alignment vertical="center"/>
    </xf>
    <xf numFmtId="0" fontId="38" fillId="4" borderId="15" applyNumberFormat="0" applyAlignment="0" applyProtection="0">
      <alignment vertical="center"/>
    </xf>
    <xf numFmtId="0" fontId="0" fillId="0" borderId="0">
      <alignment vertical="center"/>
    </xf>
    <xf numFmtId="0" fontId="38" fillId="4" borderId="1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4" borderId="15" applyNumberFormat="0" applyAlignment="0" applyProtection="0">
      <alignment vertical="center"/>
    </xf>
    <xf numFmtId="0" fontId="0" fillId="0" borderId="0">
      <alignment vertical="center"/>
    </xf>
    <xf numFmtId="0" fontId="38" fillId="4" borderId="15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4" fillId="4" borderId="11" applyNumberFormat="0" applyAlignment="0" applyProtection="0">
      <alignment vertical="center"/>
    </xf>
    <xf numFmtId="0" fontId="34" fillId="0" borderId="0" applyNumberFormat="0" applyFont="0" applyFill="0" applyBorder="0" applyAlignment="0" applyProtection="0"/>
    <xf numFmtId="0" fontId="46" fillId="0" borderId="0">
      <alignment vertical="center"/>
    </xf>
    <xf numFmtId="0" fontId="46" fillId="0" borderId="0">
      <alignment vertical="center"/>
    </xf>
    <xf numFmtId="0" fontId="24" fillId="4" borderId="11" applyNumberFormat="0" applyAlignment="0" applyProtection="0">
      <alignment vertical="center"/>
    </xf>
    <xf numFmtId="0" fontId="0" fillId="0" borderId="0"/>
    <xf numFmtId="0" fontId="0" fillId="0" borderId="0"/>
    <xf numFmtId="0" fontId="27" fillId="0" borderId="0">
      <alignment vertical="center"/>
    </xf>
    <xf numFmtId="0" fontId="27" fillId="0" borderId="0"/>
    <xf numFmtId="0" fontId="36" fillId="26" borderId="11" applyNumberFormat="0" applyAlignment="0" applyProtection="0">
      <alignment vertical="center"/>
    </xf>
    <xf numFmtId="0" fontId="30" fillId="0" borderId="0">
      <alignment vertical="center"/>
    </xf>
    <xf numFmtId="0" fontId="36" fillId="26" borderId="11" applyNumberFormat="0" applyAlignment="0" applyProtection="0">
      <alignment vertical="center"/>
    </xf>
    <xf numFmtId="0" fontId="27" fillId="0" borderId="0">
      <alignment vertical="center"/>
    </xf>
    <xf numFmtId="0" fontId="36" fillId="26" borderId="11" applyNumberFormat="0" applyAlignment="0" applyProtection="0">
      <alignment vertical="center"/>
    </xf>
    <xf numFmtId="0" fontId="27" fillId="0" borderId="0"/>
    <xf numFmtId="0" fontId="83" fillId="50" borderId="0" applyNumberFormat="0" applyBorder="0" applyAlignment="0" applyProtection="0">
      <alignment vertical="center"/>
    </xf>
    <xf numFmtId="0" fontId="0" fillId="0" borderId="0"/>
    <xf numFmtId="0" fontId="58" fillId="28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27" fillId="0" borderId="0">
      <alignment vertical="center"/>
    </xf>
    <xf numFmtId="0" fontId="0" fillId="0" borderId="0"/>
    <xf numFmtId="0" fontId="38" fillId="4" borderId="15" applyNumberFormat="0" applyAlignment="0" applyProtection="0">
      <alignment vertical="center"/>
    </xf>
    <xf numFmtId="0" fontId="0" fillId="0" borderId="0"/>
    <xf numFmtId="0" fontId="38" fillId="4" borderId="15" applyNumberFormat="0" applyAlignment="0" applyProtection="0">
      <alignment vertical="center"/>
    </xf>
    <xf numFmtId="0" fontId="0" fillId="0" borderId="0"/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0" fillId="0" borderId="0"/>
    <xf numFmtId="0" fontId="31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30" fillId="0" borderId="0">
      <alignment vertical="center"/>
    </xf>
    <xf numFmtId="0" fontId="0" fillId="0" borderId="0">
      <alignment vertical="center"/>
    </xf>
    <xf numFmtId="0" fontId="38" fillId="4" borderId="15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8" fillId="4" borderId="15" applyNumberFormat="0" applyAlignment="0" applyProtection="0">
      <alignment vertical="center"/>
    </xf>
    <xf numFmtId="0" fontId="0" fillId="0" borderId="0">
      <alignment vertical="center"/>
    </xf>
    <xf numFmtId="0" fontId="38" fillId="4" borderId="1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4" fillId="4" borderId="11" applyNumberFormat="0" applyAlignment="0" applyProtection="0">
      <alignment vertical="center"/>
    </xf>
    <xf numFmtId="0" fontId="30" fillId="0" borderId="0">
      <alignment vertical="center"/>
    </xf>
    <xf numFmtId="0" fontId="24" fillId="4" borderId="11" applyNumberFormat="0" applyAlignment="0" applyProtection="0">
      <alignment vertical="center"/>
    </xf>
    <xf numFmtId="0" fontId="0" fillId="0" borderId="0"/>
    <xf numFmtId="0" fontId="31" fillId="0" borderId="12" applyNumberFormat="0" applyFill="0" applyAlignment="0" applyProtection="0">
      <alignment vertical="center"/>
    </xf>
    <xf numFmtId="0" fontId="70" fillId="0" borderId="0">
      <alignment vertical="center"/>
    </xf>
    <xf numFmtId="0" fontId="31" fillId="0" borderId="12" applyNumberFormat="0" applyFill="0" applyAlignment="0" applyProtection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83" fillId="50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6" fillId="0" borderId="0"/>
    <xf numFmtId="0" fontId="38" fillId="4" borderId="15" applyNumberFormat="0" applyAlignment="0" applyProtection="0">
      <alignment vertical="center"/>
    </xf>
    <xf numFmtId="0" fontId="0" fillId="0" borderId="0"/>
    <xf numFmtId="0" fontId="0" fillId="0" borderId="0"/>
    <xf numFmtId="0" fontId="46" fillId="0" borderId="0"/>
    <xf numFmtId="0" fontId="38" fillId="4" borderId="15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4" fillId="4" borderId="11" applyNumberFormat="0" applyAlignment="0" applyProtection="0">
      <alignment vertical="center"/>
    </xf>
    <xf numFmtId="0" fontId="0" fillId="0" borderId="0"/>
    <xf numFmtId="0" fontId="38" fillId="4" borderId="15" applyNumberFormat="0" applyAlignment="0" applyProtection="0">
      <alignment vertical="center"/>
    </xf>
    <xf numFmtId="0" fontId="0" fillId="0" borderId="0"/>
    <xf numFmtId="0" fontId="0" fillId="0" borderId="0"/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6" fillId="26" borderId="11" applyNumberFormat="0" applyAlignment="0" applyProtection="0">
      <alignment vertical="center"/>
    </xf>
    <xf numFmtId="0" fontId="0" fillId="0" borderId="0"/>
    <xf numFmtId="0" fontId="0" fillId="0" borderId="0"/>
    <xf numFmtId="0" fontId="36" fillId="26" borderId="11" applyNumberFormat="0" applyAlignment="0" applyProtection="0">
      <alignment vertical="center"/>
    </xf>
    <xf numFmtId="0" fontId="0" fillId="0" borderId="0"/>
    <xf numFmtId="0" fontId="70" fillId="0" borderId="0">
      <alignment vertical="center"/>
    </xf>
    <xf numFmtId="0" fontId="32" fillId="14" borderId="0" applyNumberFormat="0" applyBorder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7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8" fillId="4" borderId="15" applyNumberFormat="0" applyAlignment="0" applyProtection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38" fillId="4" borderId="15" applyNumberFormat="0" applyAlignment="0" applyProtection="0">
      <alignment vertical="center"/>
    </xf>
    <xf numFmtId="0" fontId="0" fillId="0" borderId="0">
      <alignment vertical="top"/>
    </xf>
    <xf numFmtId="0" fontId="38" fillId="4" borderId="15" applyNumberFormat="0" applyAlignment="0" applyProtection="0">
      <alignment vertical="center"/>
    </xf>
    <xf numFmtId="0" fontId="0" fillId="0" borderId="0">
      <alignment vertical="top"/>
    </xf>
    <xf numFmtId="0" fontId="38" fillId="4" borderId="15" applyNumberFormat="0" applyAlignment="0" applyProtection="0">
      <alignment vertical="center"/>
    </xf>
    <xf numFmtId="0" fontId="0" fillId="0" borderId="0">
      <alignment vertical="top"/>
    </xf>
    <xf numFmtId="0" fontId="38" fillId="4" borderId="15" applyNumberFormat="0" applyAlignment="0" applyProtection="0">
      <alignment vertical="center"/>
    </xf>
    <xf numFmtId="0" fontId="0" fillId="0" borderId="0">
      <alignment vertical="top"/>
    </xf>
    <xf numFmtId="0" fontId="80" fillId="0" borderId="0">
      <alignment vertical="center"/>
    </xf>
    <xf numFmtId="0" fontId="80" fillId="0" borderId="0">
      <alignment vertical="center"/>
    </xf>
    <xf numFmtId="0" fontId="24" fillId="4" borderId="11" applyNumberFormat="0" applyAlignment="0" applyProtection="0">
      <alignment vertical="center"/>
    </xf>
    <xf numFmtId="0" fontId="0" fillId="0" borderId="0"/>
    <xf numFmtId="0" fontId="0" fillId="0" borderId="0"/>
    <xf numFmtId="0" fontId="38" fillId="4" borderId="15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24" fillId="4" borderId="11" applyNumberFormat="0" applyAlignment="0" applyProtection="0">
      <alignment vertical="center"/>
    </xf>
    <xf numFmtId="0" fontId="0" fillId="0" borderId="0"/>
    <xf numFmtId="0" fontId="0" fillId="0" borderId="0"/>
    <xf numFmtId="0" fontId="24" fillId="4" borderId="11" applyNumberFormat="0" applyAlignment="0" applyProtection="0">
      <alignment vertical="center"/>
    </xf>
    <xf numFmtId="0" fontId="70" fillId="0" borderId="0">
      <alignment vertical="center"/>
    </xf>
    <xf numFmtId="0" fontId="0" fillId="0" borderId="0"/>
    <xf numFmtId="0" fontId="24" fillId="4" borderId="11" applyNumberFormat="0" applyAlignment="0" applyProtection="0">
      <alignment vertical="center"/>
    </xf>
    <xf numFmtId="0" fontId="70" fillId="0" borderId="0">
      <alignment vertical="center"/>
    </xf>
    <xf numFmtId="0" fontId="24" fillId="4" borderId="11" applyNumberFormat="0" applyAlignment="0" applyProtection="0">
      <alignment vertical="center"/>
    </xf>
    <xf numFmtId="0" fontId="70" fillId="0" borderId="0">
      <alignment vertical="center"/>
    </xf>
    <xf numFmtId="0" fontId="0" fillId="0" borderId="0"/>
    <xf numFmtId="0" fontId="36" fillId="26" borderId="11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0" fillId="0" borderId="0"/>
    <xf numFmtId="0" fontId="38" fillId="4" borderId="15" applyNumberFormat="0" applyAlignment="0" applyProtection="0">
      <alignment vertical="center"/>
    </xf>
    <xf numFmtId="0" fontId="0" fillId="0" borderId="0"/>
    <xf numFmtId="0" fontId="38" fillId="4" borderId="15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8" fillId="4" borderId="15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6" fillId="0" borderId="0"/>
    <xf numFmtId="0" fontId="27" fillId="0" borderId="0"/>
    <xf numFmtId="0" fontId="76" fillId="0" borderId="0"/>
    <xf numFmtId="0" fontId="27" fillId="0" borderId="0"/>
    <xf numFmtId="0" fontId="27" fillId="0" borderId="0"/>
    <xf numFmtId="0" fontId="27" fillId="0" borderId="0"/>
    <xf numFmtId="0" fontId="0" fillId="0" borderId="0"/>
    <xf numFmtId="0" fontId="27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12" applyNumberFormat="0" applyFill="0" applyAlignment="0" applyProtection="0">
      <alignment vertical="center"/>
    </xf>
    <xf numFmtId="0" fontId="30" fillId="0" borderId="0">
      <alignment vertical="center"/>
    </xf>
    <xf numFmtId="0" fontId="31" fillId="0" borderId="12" applyNumberFormat="0" applyFill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76" fillId="0" borderId="0">
      <alignment vertical="center"/>
    </xf>
    <xf numFmtId="0" fontId="27" fillId="0" borderId="0">
      <alignment vertical="center"/>
    </xf>
    <xf numFmtId="0" fontId="7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6" fillId="0" borderId="0">
      <alignment vertical="center"/>
    </xf>
    <xf numFmtId="0" fontId="27" fillId="0" borderId="0">
      <alignment vertical="center"/>
    </xf>
    <xf numFmtId="0" fontId="0" fillId="0" borderId="0"/>
    <xf numFmtId="0" fontId="31" fillId="0" borderId="12" applyNumberFormat="0" applyFill="0" applyAlignment="0" applyProtection="0">
      <alignment vertical="center"/>
    </xf>
    <xf numFmtId="0" fontId="27" fillId="0" borderId="0">
      <alignment vertical="center"/>
    </xf>
    <xf numFmtId="0" fontId="24" fillId="4" borderId="11" applyNumberFormat="0" applyAlignment="0" applyProtection="0">
      <alignment vertical="center"/>
    </xf>
    <xf numFmtId="3" fontId="95" fillId="0" borderId="0" applyNumberFormat="0" applyFill="0" applyBorder="0" applyAlignment="0" applyProtection="0"/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83" fillId="50" borderId="0" applyNumberFormat="0" applyBorder="0" applyAlignment="0" applyProtection="0">
      <alignment vertical="center"/>
    </xf>
    <xf numFmtId="0" fontId="84" fillId="50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84" fillId="50" borderId="0" applyNumberFormat="0" applyBorder="0" applyAlignment="0" applyProtection="0">
      <alignment vertical="center"/>
    </xf>
    <xf numFmtId="0" fontId="84" fillId="50" borderId="0" applyNumberFormat="0" applyBorder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84" fillId="50" borderId="0" applyNumberFormat="0" applyBorder="0" applyAlignment="0" applyProtection="0">
      <alignment vertical="center"/>
    </xf>
    <xf numFmtId="0" fontId="84" fillId="50" borderId="0" applyNumberFormat="0" applyBorder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84" fillId="50" borderId="0" applyNumberFormat="0" applyBorder="0" applyAlignment="0" applyProtection="0">
      <alignment vertical="center"/>
    </xf>
    <xf numFmtId="0" fontId="84" fillId="50" borderId="0" applyNumberFormat="0" applyBorder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84" fillId="50" borderId="0" applyNumberFormat="0" applyBorder="0" applyAlignment="0" applyProtection="0">
      <alignment vertical="center"/>
    </xf>
    <xf numFmtId="0" fontId="84" fillId="50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84" fillId="50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83" fillId="50" borderId="0" applyNumberFormat="0" applyBorder="0" applyAlignment="0" applyProtection="0">
      <alignment vertical="center"/>
    </xf>
    <xf numFmtId="0" fontId="83" fillId="50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8" fillId="28" borderId="0" applyNumberFormat="0" applyBorder="0" applyAlignment="0" applyProtection="0"/>
    <xf numFmtId="0" fontId="58" fillId="28" borderId="0" applyNumberFormat="0" applyBorder="0" applyAlignment="0" applyProtection="0"/>
    <xf numFmtId="0" fontId="58" fillId="28" borderId="0" applyNumberFormat="0" applyBorder="0" applyAlignment="0" applyProtection="0"/>
    <xf numFmtId="0" fontId="58" fillId="28" borderId="0" applyNumberFormat="0" applyBorder="0" applyAlignment="0" applyProtection="0"/>
    <xf numFmtId="0" fontId="31" fillId="0" borderId="12" applyNumberFormat="0" applyFill="0" applyAlignment="0" applyProtection="0">
      <alignment vertical="center"/>
    </xf>
    <xf numFmtId="0" fontId="58" fillId="28" borderId="0" applyNumberFormat="0" applyBorder="0" applyAlignment="0" applyProtection="0"/>
    <xf numFmtId="0" fontId="58" fillId="28" borderId="0" applyNumberFormat="0" applyBorder="0" applyAlignment="0" applyProtection="0"/>
    <xf numFmtId="0" fontId="58" fillId="28" borderId="0" applyNumberFormat="0" applyBorder="0" applyAlignment="0" applyProtection="0"/>
    <xf numFmtId="0" fontId="38" fillId="4" borderId="15" applyNumberFormat="0" applyAlignment="0" applyProtection="0">
      <alignment vertical="center"/>
    </xf>
    <xf numFmtId="0" fontId="58" fillId="28" borderId="0" applyNumberFormat="0" applyBorder="0" applyAlignment="0" applyProtection="0"/>
    <xf numFmtId="0" fontId="38" fillId="4" borderId="15" applyNumberFormat="0" applyAlignment="0" applyProtection="0">
      <alignment vertical="center"/>
    </xf>
    <xf numFmtId="0" fontId="58" fillId="28" borderId="0" applyNumberFormat="0" applyBorder="0" applyAlignment="0" applyProtection="0"/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88" fillId="0" borderId="24" applyNumberFormat="0" applyFill="0" applyAlignment="0" applyProtection="0">
      <alignment vertical="center"/>
    </xf>
    <xf numFmtId="0" fontId="69" fillId="0" borderId="24" applyNumberFormat="0" applyFill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88" fillId="0" borderId="24" applyNumberFormat="0" applyFill="0" applyAlignment="0" applyProtection="0">
      <alignment vertical="center"/>
    </xf>
    <xf numFmtId="0" fontId="88" fillId="0" borderId="24" applyNumberFormat="0" applyFill="0" applyAlignment="0" applyProtection="0">
      <alignment vertical="center"/>
    </xf>
    <xf numFmtId="0" fontId="88" fillId="0" borderId="24" applyNumberFormat="0" applyFill="0" applyAlignment="0" applyProtection="0">
      <alignment vertical="center"/>
    </xf>
    <xf numFmtId="0" fontId="88" fillId="0" borderId="24" applyNumberFormat="0" applyFill="0" applyAlignment="0" applyProtection="0">
      <alignment vertical="center"/>
    </xf>
    <xf numFmtId="0" fontId="88" fillId="0" borderId="24" applyNumberFormat="0" applyFill="0" applyAlignment="0" applyProtection="0">
      <alignment vertical="center"/>
    </xf>
    <xf numFmtId="0" fontId="88" fillId="0" borderId="24" applyNumberFormat="0" applyFill="0" applyAlignment="0" applyProtection="0">
      <alignment vertical="center"/>
    </xf>
    <xf numFmtId="0" fontId="88" fillId="0" borderId="24" applyNumberFormat="0" applyFill="0" applyAlignment="0" applyProtection="0">
      <alignment vertical="center"/>
    </xf>
    <xf numFmtId="0" fontId="88" fillId="0" borderId="24" applyNumberFormat="0" applyFill="0" applyAlignment="0" applyProtection="0">
      <alignment vertical="center"/>
    </xf>
    <xf numFmtId="0" fontId="88" fillId="0" borderId="24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03" fillId="43" borderId="14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103" fillId="43" borderId="14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88" fillId="0" borderId="24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88" fillId="0" borderId="24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4" fillId="18" borderId="13" applyNumberFormat="0" applyFon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186" fontId="30" fillId="0" borderId="0" applyFon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192" fontId="0" fillId="0" borderId="0" applyFon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186" fontId="30" fillId="0" borderId="0" applyFon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88" fillId="0" borderId="24" applyNumberFormat="0" applyFill="0" applyAlignment="0" applyProtection="0">
      <alignment vertical="center"/>
    </xf>
    <xf numFmtId="0" fontId="69" fillId="0" borderId="24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186" fontId="30" fillId="0" borderId="0" applyFon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69" fillId="0" borderId="24" applyNumberFormat="0" applyFill="0" applyAlignment="0" applyProtection="0">
      <alignment vertical="center"/>
    </xf>
    <xf numFmtId="0" fontId="69" fillId="0" borderId="24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69" fillId="0" borderId="24" applyNumberFormat="0" applyFill="0" applyAlignment="0" applyProtection="0">
      <alignment vertical="center"/>
    </xf>
    <xf numFmtId="0" fontId="69" fillId="0" borderId="24" applyNumberFormat="0" applyFill="0" applyAlignment="0" applyProtection="0">
      <alignment vertical="center"/>
    </xf>
    <xf numFmtId="0" fontId="69" fillId="0" borderId="24" applyNumberFormat="0" applyFill="0" applyAlignment="0" applyProtection="0">
      <alignment vertical="center"/>
    </xf>
    <xf numFmtId="0" fontId="69" fillId="0" borderId="24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186" fontId="30" fillId="0" borderId="0" applyFon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69" fillId="0" borderId="24" applyNumberFormat="0" applyFill="0" applyAlignment="0" applyProtection="0">
      <alignment vertical="center"/>
    </xf>
    <xf numFmtId="0" fontId="69" fillId="0" borderId="24" applyNumberFormat="0" applyFill="0" applyAlignment="0" applyProtection="0">
      <alignment vertical="center"/>
    </xf>
    <xf numFmtId="0" fontId="69" fillId="0" borderId="24" applyNumberFormat="0" applyFill="0" applyAlignment="0" applyProtection="0">
      <alignment vertical="center"/>
    </xf>
    <xf numFmtId="0" fontId="69" fillId="0" borderId="24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104" fillId="43" borderId="14" applyNumberFormat="0" applyAlignment="0" applyProtection="0">
      <alignment vertical="center"/>
    </xf>
    <xf numFmtId="0" fontId="104" fillId="43" borderId="14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04" fillId="43" borderId="14" applyNumberFormat="0" applyAlignment="0" applyProtection="0">
      <alignment vertical="center"/>
    </xf>
    <xf numFmtId="0" fontId="104" fillId="43" borderId="14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88" fillId="0" borderId="24" applyNumberFormat="0" applyFill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192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192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192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192" fontId="0" fillId="0" borderId="0" applyFont="0" applyFill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103" fillId="43" borderId="14" applyNumberFormat="0" applyAlignment="0" applyProtection="0">
      <alignment vertical="center"/>
    </xf>
    <xf numFmtId="0" fontId="103" fillId="43" borderId="14" applyNumberFormat="0" applyAlignment="0" applyProtection="0">
      <alignment vertical="center"/>
    </xf>
    <xf numFmtId="0" fontId="103" fillId="43" borderId="14" applyNumberFormat="0" applyAlignment="0" applyProtection="0">
      <alignment vertical="center"/>
    </xf>
    <xf numFmtId="0" fontId="103" fillId="43" borderId="14" applyNumberFormat="0" applyAlignment="0" applyProtection="0">
      <alignment vertical="center"/>
    </xf>
    <xf numFmtId="0" fontId="103" fillId="43" borderId="14" applyNumberFormat="0" applyAlignment="0" applyProtection="0">
      <alignment vertical="center"/>
    </xf>
    <xf numFmtId="0" fontId="103" fillId="43" borderId="14" applyNumberFormat="0" applyAlignment="0" applyProtection="0">
      <alignment vertical="center"/>
    </xf>
    <xf numFmtId="0" fontId="103" fillId="43" borderId="14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103" fillId="43" borderId="14" applyNumberFormat="0" applyAlignment="0" applyProtection="0">
      <alignment vertical="center"/>
    </xf>
    <xf numFmtId="0" fontId="103" fillId="43" borderId="14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103" fillId="43" borderId="14" applyNumberFormat="0" applyAlignment="0" applyProtection="0">
      <alignment vertical="center"/>
    </xf>
    <xf numFmtId="0" fontId="103" fillId="43" borderId="14" applyNumberFormat="0" applyAlignment="0" applyProtection="0">
      <alignment vertical="center"/>
    </xf>
    <xf numFmtId="0" fontId="103" fillId="43" borderId="14" applyNumberFormat="0" applyAlignment="0" applyProtection="0">
      <alignment vertical="center"/>
    </xf>
    <xf numFmtId="0" fontId="103" fillId="43" borderId="14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71" fillId="39" borderId="17" applyNumberFormat="0" applyFon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105" fillId="69" borderId="0" applyNumberFormat="0" applyBorder="0" applyAlignment="0" applyProtection="0"/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66" fillId="53" borderId="0" applyNumberFormat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66" fillId="53" borderId="0" applyNumberFormat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66" fillId="53" borderId="0" applyNumberFormat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66" fillId="53" borderId="0" applyNumberFormat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103" fillId="43" borderId="14" applyNumberFormat="0" applyAlignment="0" applyProtection="0">
      <alignment vertical="center"/>
    </xf>
    <xf numFmtId="0" fontId="103" fillId="43" borderId="14" applyNumberFormat="0" applyAlignment="0" applyProtection="0">
      <alignment vertical="center"/>
    </xf>
    <xf numFmtId="0" fontId="104" fillId="43" borderId="14" applyNumberFormat="0" applyAlignment="0" applyProtection="0">
      <alignment vertical="center"/>
    </xf>
    <xf numFmtId="0" fontId="103" fillId="43" borderId="14" applyNumberFormat="0" applyAlignment="0" applyProtection="0">
      <alignment vertical="center"/>
    </xf>
    <xf numFmtId="0" fontId="104" fillId="43" borderId="14" applyNumberFormat="0" applyAlignment="0" applyProtection="0">
      <alignment vertical="center"/>
    </xf>
    <xf numFmtId="0" fontId="103" fillId="43" borderId="14" applyNumberFormat="0" applyAlignment="0" applyProtection="0">
      <alignment vertical="center"/>
    </xf>
    <xf numFmtId="0" fontId="104" fillId="43" borderId="14" applyNumberFormat="0" applyAlignment="0" applyProtection="0">
      <alignment vertical="center"/>
    </xf>
    <xf numFmtId="0" fontId="103" fillId="43" borderId="14" applyNumberFormat="0" applyAlignment="0" applyProtection="0">
      <alignment vertical="center"/>
    </xf>
    <xf numFmtId="0" fontId="104" fillId="43" borderId="14" applyNumberFormat="0" applyAlignment="0" applyProtection="0">
      <alignment vertical="center"/>
    </xf>
    <xf numFmtId="0" fontId="103" fillId="43" borderId="14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186" fontId="27" fillId="0" borderId="0" applyFont="0" applyFill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186" fontId="27" fillId="0" borderId="0" applyFont="0" applyFill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106" fillId="29" borderId="14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104" fillId="43" borderId="14" applyNumberFormat="0" applyAlignment="0" applyProtection="0">
      <alignment vertical="center"/>
    </xf>
    <xf numFmtId="0" fontId="104" fillId="43" borderId="14" applyNumberFormat="0" applyAlignment="0" applyProtection="0">
      <alignment vertical="center"/>
    </xf>
    <xf numFmtId="0" fontId="104" fillId="43" borderId="14" applyNumberFormat="0" applyAlignment="0" applyProtection="0">
      <alignment vertical="center"/>
    </xf>
    <xf numFmtId="0" fontId="104" fillId="43" borderId="14" applyNumberFormat="0" applyAlignment="0" applyProtection="0">
      <alignment vertical="center"/>
    </xf>
    <xf numFmtId="0" fontId="104" fillId="43" borderId="14" applyNumberFormat="0" applyAlignment="0" applyProtection="0">
      <alignment vertical="center"/>
    </xf>
    <xf numFmtId="0" fontId="104" fillId="43" borderId="14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104" fillId="43" borderId="14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104" fillId="43" borderId="14" applyNumberFormat="0" applyAlignment="0" applyProtection="0">
      <alignment vertical="center"/>
    </xf>
    <xf numFmtId="0" fontId="104" fillId="43" borderId="14" applyNumberFormat="0" applyAlignment="0" applyProtection="0">
      <alignment vertical="center"/>
    </xf>
    <xf numFmtId="0" fontId="104" fillId="43" borderId="14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103" fillId="43" borderId="14" applyNumberFormat="0" applyAlignment="0" applyProtection="0">
      <alignment vertical="center"/>
    </xf>
    <xf numFmtId="0" fontId="103" fillId="43" borderId="14" applyNumberFormat="0" applyAlignment="0" applyProtection="0">
      <alignment vertical="center"/>
    </xf>
    <xf numFmtId="0" fontId="103" fillId="43" borderId="14" applyNumberForma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107" fillId="44" borderId="22" applyNumberForma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107" fillId="44" borderId="22" applyNumberForma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107" fillId="44" borderId="22" applyNumberFormat="0" applyAlignment="0" applyProtection="0">
      <alignment vertical="center"/>
    </xf>
    <xf numFmtId="0" fontId="107" fillId="44" borderId="22" applyNumberFormat="0" applyAlignment="0" applyProtection="0">
      <alignment vertical="center"/>
    </xf>
    <xf numFmtId="0" fontId="107" fillId="44" borderId="22" applyNumberFormat="0" applyAlignment="0" applyProtection="0">
      <alignment vertical="center"/>
    </xf>
    <xf numFmtId="0" fontId="107" fillId="44" borderId="22" applyNumberFormat="0" applyAlignment="0" applyProtection="0">
      <alignment vertical="center"/>
    </xf>
    <xf numFmtId="0" fontId="107" fillId="44" borderId="22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107" fillId="44" borderId="22" applyNumberFormat="0" applyAlignment="0" applyProtection="0">
      <alignment vertical="center"/>
    </xf>
    <xf numFmtId="0" fontId="107" fillId="44" borderId="22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107" fillId="44" borderId="22" applyNumberFormat="0" applyAlignment="0" applyProtection="0">
      <alignment vertical="center"/>
    </xf>
    <xf numFmtId="0" fontId="107" fillId="44" borderId="22" applyNumberFormat="0" applyAlignment="0" applyProtection="0">
      <alignment vertical="center"/>
    </xf>
    <xf numFmtId="0" fontId="107" fillId="44" borderId="22" applyNumberFormat="0" applyAlignment="0" applyProtection="0">
      <alignment vertical="center"/>
    </xf>
    <xf numFmtId="0" fontId="107" fillId="44" borderId="22" applyNumberFormat="0" applyAlignment="0" applyProtection="0">
      <alignment vertical="center"/>
    </xf>
    <xf numFmtId="0" fontId="107" fillId="44" borderId="22" applyNumberFormat="0" applyAlignment="0" applyProtection="0">
      <alignment vertical="center"/>
    </xf>
    <xf numFmtId="0" fontId="107" fillId="44" borderId="22" applyNumberFormat="0" applyAlignment="0" applyProtection="0">
      <alignment vertical="center"/>
    </xf>
    <xf numFmtId="0" fontId="108" fillId="70" borderId="33" applyNumberFormat="0" applyAlignment="0" applyProtection="0">
      <alignment vertical="center"/>
    </xf>
    <xf numFmtId="0" fontId="108" fillId="70" borderId="33" applyNumberFormat="0" applyAlignment="0" applyProtection="0">
      <alignment vertical="center"/>
    </xf>
    <xf numFmtId="0" fontId="108" fillId="70" borderId="33" applyNumberFormat="0" applyAlignment="0" applyProtection="0">
      <alignment vertical="center"/>
    </xf>
    <xf numFmtId="0" fontId="108" fillId="70" borderId="33" applyNumberFormat="0" applyAlignment="0" applyProtection="0">
      <alignment vertical="center"/>
    </xf>
    <xf numFmtId="0" fontId="108" fillId="70" borderId="33" applyNumberFormat="0" applyAlignment="0" applyProtection="0">
      <alignment vertical="center"/>
    </xf>
    <xf numFmtId="0" fontId="108" fillId="70" borderId="33" applyNumberFormat="0" applyAlignment="0" applyProtection="0">
      <alignment vertical="center"/>
    </xf>
    <xf numFmtId="0" fontId="108" fillId="70" borderId="33" applyNumberFormat="0" applyAlignment="0" applyProtection="0">
      <alignment vertical="center"/>
    </xf>
    <xf numFmtId="0" fontId="108" fillId="70" borderId="33" applyNumberFormat="0" applyAlignment="0" applyProtection="0">
      <alignment vertical="center"/>
    </xf>
    <xf numFmtId="0" fontId="108" fillId="70" borderId="33" applyNumberFormat="0" applyAlignment="0" applyProtection="0">
      <alignment vertical="center"/>
    </xf>
    <xf numFmtId="0" fontId="107" fillId="44" borderId="22" applyNumberFormat="0" applyAlignment="0" applyProtection="0">
      <alignment vertical="center"/>
    </xf>
    <xf numFmtId="0" fontId="107" fillId="44" borderId="22" applyNumberForma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109" fillId="44" borderId="22" applyNumberFormat="0" applyAlignment="0" applyProtection="0">
      <alignment vertical="center"/>
    </xf>
    <xf numFmtId="0" fontId="107" fillId="44" borderId="22" applyNumberForma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109" fillId="44" borderId="22" applyNumberFormat="0" applyAlignment="0" applyProtection="0">
      <alignment vertical="center"/>
    </xf>
    <xf numFmtId="0" fontId="107" fillId="44" borderId="22" applyNumberFormat="0" applyAlignment="0" applyProtection="0">
      <alignment vertical="center"/>
    </xf>
    <xf numFmtId="0" fontId="109" fillId="44" borderId="22" applyNumberFormat="0" applyAlignment="0" applyProtection="0">
      <alignment vertical="center"/>
    </xf>
    <xf numFmtId="0" fontId="107" fillId="44" borderId="22" applyNumberFormat="0" applyAlignment="0" applyProtection="0">
      <alignment vertical="center"/>
    </xf>
    <xf numFmtId="0" fontId="109" fillId="44" borderId="22" applyNumberFormat="0" applyAlignment="0" applyProtection="0">
      <alignment vertical="center"/>
    </xf>
    <xf numFmtId="0" fontId="107" fillId="44" borderId="22" applyNumberFormat="0" applyAlignment="0" applyProtection="0">
      <alignment vertical="center"/>
    </xf>
    <xf numFmtId="0" fontId="108" fillId="70" borderId="33" applyNumberFormat="0" applyAlignment="0" applyProtection="0">
      <alignment vertical="center"/>
    </xf>
    <xf numFmtId="0" fontId="108" fillId="70" borderId="33" applyNumberFormat="0" applyAlignment="0" applyProtection="0">
      <alignment vertical="center"/>
    </xf>
    <xf numFmtId="0" fontId="108" fillId="70" borderId="33" applyNumberFormat="0" applyAlignment="0" applyProtection="0">
      <alignment vertical="center"/>
    </xf>
    <xf numFmtId="0" fontId="108" fillId="70" borderId="33" applyNumberFormat="0" applyAlignment="0" applyProtection="0">
      <alignment vertical="center"/>
    </xf>
    <xf numFmtId="0" fontId="108" fillId="70" borderId="33" applyNumberFormat="0" applyAlignment="0" applyProtection="0">
      <alignment vertical="center"/>
    </xf>
    <xf numFmtId="0" fontId="108" fillId="70" borderId="33" applyNumberFormat="0" applyAlignment="0" applyProtection="0">
      <alignment vertical="center"/>
    </xf>
    <xf numFmtId="0" fontId="108" fillId="70" borderId="33" applyNumberFormat="0" applyAlignment="0" applyProtection="0">
      <alignment vertical="center"/>
    </xf>
    <xf numFmtId="0" fontId="108" fillId="70" borderId="33" applyNumberFormat="0" applyAlignment="0" applyProtection="0">
      <alignment vertical="center"/>
    </xf>
    <xf numFmtId="0" fontId="108" fillId="70" borderId="33" applyNumberFormat="0" applyAlignment="0" applyProtection="0">
      <alignment vertical="center"/>
    </xf>
    <xf numFmtId="0" fontId="109" fillId="44" borderId="22" applyNumberFormat="0" applyAlignment="0" applyProtection="0">
      <alignment vertical="center"/>
    </xf>
    <xf numFmtId="0" fontId="109" fillId="44" borderId="22" applyNumberFormat="0" applyAlignment="0" applyProtection="0">
      <alignment vertical="center"/>
    </xf>
    <xf numFmtId="0" fontId="109" fillId="44" borderId="22" applyNumberFormat="0" applyAlignment="0" applyProtection="0">
      <alignment vertical="center"/>
    </xf>
    <xf numFmtId="0" fontId="109" fillId="44" borderId="22" applyNumberFormat="0" applyAlignment="0" applyProtection="0">
      <alignment vertical="center"/>
    </xf>
    <xf numFmtId="0" fontId="109" fillId="44" borderId="22" applyNumberFormat="0" applyAlignment="0" applyProtection="0">
      <alignment vertical="center"/>
    </xf>
    <xf numFmtId="0" fontId="109" fillId="44" borderId="22" applyNumberFormat="0" applyAlignment="0" applyProtection="0">
      <alignment vertical="center"/>
    </xf>
    <xf numFmtId="0" fontId="109" fillId="44" borderId="22" applyNumberFormat="0" applyAlignment="0" applyProtection="0">
      <alignment vertical="center"/>
    </xf>
    <xf numFmtId="0" fontId="109" fillId="44" borderId="22" applyNumberFormat="0" applyAlignment="0" applyProtection="0">
      <alignment vertical="center"/>
    </xf>
    <xf numFmtId="0" fontId="109" fillId="44" borderId="22" applyNumberFormat="0" applyAlignment="0" applyProtection="0">
      <alignment vertical="center"/>
    </xf>
    <xf numFmtId="0" fontId="109" fillId="44" borderId="22" applyNumberFormat="0" applyAlignment="0" applyProtection="0">
      <alignment vertical="center"/>
    </xf>
    <xf numFmtId="0" fontId="108" fillId="70" borderId="33" applyNumberFormat="0" applyAlignment="0" applyProtection="0">
      <alignment vertical="center"/>
    </xf>
    <xf numFmtId="0" fontId="108" fillId="70" borderId="33" applyNumberFormat="0" applyAlignment="0" applyProtection="0">
      <alignment vertical="center"/>
    </xf>
    <xf numFmtId="0" fontId="108" fillId="70" borderId="33" applyNumberFormat="0" applyAlignment="0" applyProtection="0">
      <alignment vertical="center"/>
    </xf>
    <xf numFmtId="0" fontId="108" fillId="70" borderId="33" applyNumberFormat="0" applyAlignment="0" applyProtection="0">
      <alignment vertical="center"/>
    </xf>
    <xf numFmtId="0" fontId="108" fillId="70" borderId="33" applyNumberFormat="0" applyAlignment="0" applyProtection="0">
      <alignment vertical="center"/>
    </xf>
    <xf numFmtId="0" fontId="108" fillId="70" borderId="33" applyNumberFormat="0" applyAlignment="0" applyProtection="0">
      <alignment vertical="center"/>
    </xf>
    <xf numFmtId="0" fontId="108" fillId="70" borderId="33" applyNumberFormat="0" applyAlignment="0" applyProtection="0">
      <alignment vertical="center"/>
    </xf>
    <xf numFmtId="0" fontId="108" fillId="70" borderId="33" applyNumberFormat="0" applyAlignment="0" applyProtection="0">
      <alignment vertical="center"/>
    </xf>
    <xf numFmtId="0" fontId="108" fillId="70" borderId="33" applyNumberFormat="0" applyAlignment="0" applyProtection="0">
      <alignment vertical="center"/>
    </xf>
    <xf numFmtId="0" fontId="109" fillId="44" borderId="22" applyNumberForma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109" fillId="44" borderId="22" applyNumberForma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109" fillId="44" borderId="22" applyNumberForma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109" fillId="44" borderId="22" applyNumberFormat="0" applyAlignment="0" applyProtection="0">
      <alignment vertical="center"/>
    </xf>
    <xf numFmtId="0" fontId="108" fillId="70" borderId="33" applyNumberFormat="0" applyAlignment="0" applyProtection="0">
      <alignment vertical="center"/>
    </xf>
    <xf numFmtId="0" fontId="108" fillId="70" borderId="33" applyNumberFormat="0" applyAlignment="0" applyProtection="0">
      <alignment vertical="center"/>
    </xf>
    <xf numFmtId="0" fontId="108" fillId="70" borderId="33" applyNumberFormat="0" applyAlignment="0" applyProtection="0">
      <alignment vertical="center"/>
    </xf>
    <xf numFmtId="0" fontId="108" fillId="70" borderId="33" applyNumberFormat="0" applyAlignment="0" applyProtection="0">
      <alignment vertical="center"/>
    </xf>
    <xf numFmtId="0" fontId="108" fillId="70" borderId="33" applyNumberFormat="0" applyAlignment="0" applyProtection="0">
      <alignment vertical="center"/>
    </xf>
    <xf numFmtId="0" fontId="108" fillId="70" borderId="33" applyNumberFormat="0" applyAlignment="0" applyProtection="0">
      <alignment vertical="center"/>
    </xf>
    <xf numFmtId="0" fontId="108" fillId="70" borderId="33" applyNumberFormat="0" applyAlignment="0" applyProtection="0">
      <alignment vertical="center"/>
    </xf>
    <xf numFmtId="0" fontId="108" fillId="70" borderId="33" applyNumberFormat="0" applyAlignment="0" applyProtection="0">
      <alignment vertical="center"/>
    </xf>
    <xf numFmtId="0" fontId="108" fillId="70" borderId="33" applyNumberFormat="0" applyAlignment="0" applyProtection="0">
      <alignment vertical="center"/>
    </xf>
    <xf numFmtId="0" fontId="107" fillId="44" borderId="22" applyNumberFormat="0" applyAlignment="0" applyProtection="0">
      <alignment vertical="center"/>
    </xf>
    <xf numFmtId="0" fontId="107" fillId="44" borderId="22" applyNumberFormat="0" applyAlignment="0" applyProtection="0">
      <alignment vertical="center"/>
    </xf>
    <xf numFmtId="0" fontId="107" fillId="44" borderId="22" applyNumberFormat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34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34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101" fillId="0" borderId="32" applyNumberFormat="0" applyFill="0" applyProtection="0">
      <alignment horizontal="left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4" fillId="0" borderId="23" applyNumberFormat="0" applyFill="0" applyAlignment="0" applyProtection="0">
      <alignment vertical="center"/>
    </xf>
    <xf numFmtId="0" fontId="114" fillId="0" borderId="23" applyNumberFormat="0" applyFill="0" applyAlignment="0" applyProtection="0">
      <alignment vertical="center"/>
    </xf>
    <xf numFmtId="0" fontId="114" fillId="0" borderId="23" applyNumberFormat="0" applyFill="0" applyAlignment="0" applyProtection="0">
      <alignment vertical="center"/>
    </xf>
    <xf numFmtId="0" fontId="114" fillId="0" borderId="23" applyNumberFormat="0" applyFill="0" applyAlignment="0" applyProtection="0">
      <alignment vertical="center"/>
    </xf>
    <xf numFmtId="0" fontId="114" fillId="0" borderId="23" applyNumberFormat="0" applyFill="0" applyAlignment="0" applyProtection="0">
      <alignment vertical="center"/>
    </xf>
    <xf numFmtId="0" fontId="114" fillId="0" borderId="23" applyNumberFormat="0" applyFill="0" applyAlignment="0" applyProtection="0">
      <alignment vertical="center"/>
    </xf>
    <xf numFmtId="0" fontId="114" fillId="0" borderId="23" applyNumberFormat="0" applyFill="0" applyAlignment="0" applyProtection="0">
      <alignment vertical="center"/>
    </xf>
    <xf numFmtId="0" fontId="114" fillId="0" borderId="23" applyNumberFormat="0" applyFill="0" applyAlignment="0" applyProtection="0">
      <alignment vertical="center"/>
    </xf>
    <xf numFmtId="0" fontId="114" fillId="0" borderId="23" applyNumberFormat="0" applyFill="0" applyAlignment="0" applyProtection="0">
      <alignment vertical="center"/>
    </xf>
    <xf numFmtId="0" fontId="114" fillId="0" borderId="23" applyNumberFormat="0" applyFill="0" applyAlignment="0" applyProtection="0">
      <alignment vertical="center"/>
    </xf>
    <xf numFmtId="0" fontId="114" fillId="0" borderId="23" applyNumberFormat="0" applyFill="0" applyAlignment="0" applyProtection="0">
      <alignment vertical="center"/>
    </xf>
    <xf numFmtId="0" fontId="114" fillId="0" borderId="23" applyNumberFormat="0" applyFill="0" applyAlignment="0" applyProtection="0">
      <alignment vertical="center"/>
    </xf>
    <xf numFmtId="0" fontId="114" fillId="0" borderId="23" applyNumberFormat="0" applyFill="0" applyAlignment="0" applyProtection="0">
      <alignment vertical="center"/>
    </xf>
    <xf numFmtId="0" fontId="114" fillId="0" borderId="23" applyNumberFormat="0" applyFill="0" applyAlignment="0" applyProtection="0">
      <alignment vertical="center"/>
    </xf>
    <xf numFmtId="0" fontId="114" fillId="0" borderId="23" applyNumberFormat="0" applyFill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115" fillId="0" borderId="34" applyNumberFormat="0" applyFill="0" applyAlignment="0" applyProtection="0">
      <alignment vertical="center"/>
    </xf>
    <xf numFmtId="0" fontId="115" fillId="0" borderId="34" applyNumberFormat="0" applyFill="0" applyAlignment="0" applyProtection="0">
      <alignment vertical="center"/>
    </xf>
    <xf numFmtId="0" fontId="115" fillId="0" borderId="34" applyNumberFormat="0" applyFill="0" applyAlignment="0" applyProtection="0">
      <alignment vertical="center"/>
    </xf>
    <xf numFmtId="0" fontId="115" fillId="0" borderId="34" applyNumberFormat="0" applyFill="0" applyAlignment="0" applyProtection="0">
      <alignment vertical="center"/>
    </xf>
    <xf numFmtId="0" fontId="115" fillId="0" borderId="34" applyNumberFormat="0" applyFill="0" applyAlignment="0" applyProtection="0">
      <alignment vertical="center"/>
    </xf>
    <xf numFmtId="0" fontId="115" fillId="0" borderId="34" applyNumberFormat="0" applyFill="0" applyAlignment="0" applyProtection="0">
      <alignment vertical="center"/>
    </xf>
    <xf numFmtId="0" fontId="115" fillId="0" borderId="34" applyNumberFormat="0" applyFill="0" applyAlignment="0" applyProtection="0">
      <alignment vertical="center"/>
    </xf>
    <xf numFmtId="0" fontId="115" fillId="0" borderId="34" applyNumberFormat="0" applyFill="0" applyAlignment="0" applyProtection="0">
      <alignment vertical="center"/>
    </xf>
    <xf numFmtId="0" fontId="115" fillId="0" borderId="34" applyNumberFormat="0" applyFill="0" applyAlignment="0" applyProtection="0">
      <alignment vertical="center"/>
    </xf>
    <xf numFmtId="0" fontId="114" fillId="0" borderId="23" applyNumberFormat="0" applyFill="0" applyAlignment="0" applyProtection="0">
      <alignment vertical="center"/>
    </xf>
    <xf numFmtId="0" fontId="114" fillId="0" borderId="23" applyNumberFormat="0" applyFill="0" applyAlignment="0" applyProtection="0">
      <alignment vertical="center"/>
    </xf>
    <xf numFmtId="0" fontId="116" fillId="0" borderId="23" applyNumberFormat="0" applyFill="0" applyAlignment="0" applyProtection="0">
      <alignment vertical="center"/>
    </xf>
    <xf numFmtId="0" fontId="114" fillId="0" borderId="23" applyNumberFormat="0" applyFill="0" applyAlignment="0" applyProtection="0">
      <alignment vertical="center"/>
    </xf>
    <xf numFmtId="0" fontId="116" fillId="0" borderId="23" applyNumberFormat="0" applyFill="0" applyAlignment="0" applyProtection="0">
      <alignment vertical="center"/>
    </xf>
    <xf numFmtId="0" fontId="114" fillId="0" borderId="23" applyNumberFormat="0" applyFill="0" applyAlignment="0" applyProtection="0">
      <alignment vertical="center"/>
    </xf>
    <xf numFmtId="0" fontId="116" fillId="0" borderId="23" applyNumberFormat="0" applyFill="0" applyAlignment="0" applyProtection="0">
      <alignment vertical="center"/>
    </xf>
    <xf numFmtId="0" fontId="114" fillId="0" borderId="23" applyNumberFormat="0" applyFill="0" applyAlignment="0" applyProtection="0">
      <alignment vertical="center"/>
    </xf>
    <xf numFmtId="0" fontId="116" fillId="0" borderId="23" applyNumberFormat="0" applyFill="0" applyAlignment="0" applyProtection="0">
      <alignment vertical="center"/>
    </xf>
    <xf numFmtId="0" fontId="114" fillId="0" borderId="23" applyNumberFormat="0" applyFill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115" fillId="0" borderId="34" applyNumberFormat="0" applyFill="0" applyAlignment="0" applyProtection="0">
      <alignment vertical="center"/>
    </xf>
    <xf numFmtId="0" fontId="115" fillId="0" borderId="34" applyNumberFormat="0" applyFill="0" applyAlignment="0" applyProtection="0">
      <alignment vertical="center"/>
    </xf>
    <xf numFmtId="0" fontId="115" fillId="0" borderId="34" applyNumberFormat="0" applyFill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115" fillId="0" borderId="34" applyNumberFormat="0" applyFill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115" fillId="0" borderId="34" applyNumberFormat="0" applyFill="0" applyAlignment="0" applyProtection="0">
      <alignment vertical="center"/>
    </xf>
    <xf numFmtId="0" fontId="115" fillId="0" borderId="34" applyNumberFormat="0" applyFill="0" applyAlignment="0" applyProtection="0">
      <alignment vertical="center"/>
    </xf>
    <xf numFmtId="0" fontId="115" fillId="0" borderId="34" applyNumberFormat="0" applyFill="0" applyAlignment="0" applyProtection="0">
      <alignment vertical="center"/>
    </xf>
    <xf numFmtId="0" fontId="115" fillId="0" borderId="34" applyNumberFormat="0" applyFill="0" applyAlignment="0" applyProtection="0">
      <alignment vertical="center"/>
    </xf>
    <xf numFmtId="0" fontId="115" fillId="0" borderId="34" applyNumberFormat="0" applyFill="0" applyAlignment="0" applyProtection="0">
      <alignment vertical="center"/>
    </xf>
    <xf numFmtId="0" fontId="116" fillId="0" borderId="23" applyNumberFormat="0" applyFill="0" applyAlignment="0" applyProtection="0">
      <alignment vertical="center"/>
    </xf>
    <xf numFmtId="0" fontId="116" fillId="0" borderId="23" applyNumberFormat="0" applyFill="0" applyAlignment="0" applyProtection="0">
      <alignment vertical="center"/>
    </xf>
    <xf numFmtId="0" fontId="116" fillId="0" borderId="23" applyNumberFormat="0" applyFill="0" applyAlignment="0" applyProtection="0">
      <alignment vertical="center"/>
    </xf>
    <xf numFmtId="0" fontId="116" fillId="0" borderId="23" applyNumberFormat="0" applyFill="0" applyAlignment="0" applyProtection="0">
      <alignment vertical="center"/>
    </xf>
    <xf numFmtId="0" fontId="116" fillId="0" borderId="23" applyNumberFormat="0" applyFill="0" applyAlignment="0" applyProtection="0">
      <alignment vertical="center"/>
    </xf>
    <xf numFmtId="0" fontId="116" fillId="0" borderId="23" applyNumberFormat="0" applyFill="0" applyAlignment="0" applyProtection="0">
      <alignment vertical="center"/>
    </xf>
    <xf numFmtId="0" fontId="116" fillId="0" borderId="23" applyNumberFormat="0" applyFill="0" applyAlignment="0" applyProtection="0">
      <alignment vertical="center"/>
    </xf>
    <xf numFmtId="0" fontId="116" fillId="0" borderId="23" applyNumberFormat="0" applyFill="0" applyAlignment="0" applyProtection="0">
      <alignment vertical="center"/>
    </xf>
    <xf numFmtId="0" fontId="116" fillId="0" borderId="23" applyNumberFormat="0" applyFill="0" applyAlignment="0" applyProtection="0">
      <alignment vertical="center"/>
    </xf>
    <xf numFmtId="0" fontId="116" fillId="0" borderId="23" applyNumberFormat="0" applyFill="0" applyAlignment="0" applyProtection="0">
      <alignment vertical="center"/>
    </xf>
    <xf numFmtId="0" fontId="115" fillId="0" borderId="34" applyNumberFormat="0" applyFill="0" applyAlignment="0" applyProtection="0">
      <alignment vertical="center"/>
    </xf>
    <xf numFmtId="0" fontId="115" fillId="0" borderId="34" applyNumberFormat="0" applyFill="0" applyAlignment="0" applyProtection="0">
      <alignment vertical="center"/>
    </xf>
    <xf numFmtId="0" fontId="115" fillId="0" borderId="34" applyNumberFormat="0" applyFill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115" fillId="0" borderId="34" applyNumberFormat="0" applyFill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115" fillId="0" borderId="34" applyNumberFormat="0" applyFill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115" fillId="0" borderId="34" applyNumberFormat="0" applyFill="0" applyAlignment="0" applyProtection="0">
      <alignment vertical="center"/>
    </xf>
    <xf numFmtId="0" fontId="115" fillId="0" borderId="34" applyNumberFormat="0" applyFill="0" applyAlignment="0" applyProtection="0">
      <alignment vertical="center"/>
    </xf>
    <xf numFmtId="0" fontId="115" fillId="0" borderId="34" applyNumberFormat="0" applyFill="0" applyAlignment="0" applyProtection="0">
      <alignment vertical="center"/>
    </xf>
    <xf numFmtId="0" fontId="115" fillId="0" borderId="34" applyNumberFormat="0" applyFill="0" applyAlignment="0" applyProtection="0">
      <alignment vertical="center"/>
    </xf>
    <xf numFmtId="0" fontId="116" fillId="0" borderId="23" applyNumberFormat="0" applyFill="0" applyAlignment="0" applyProtection="0">
      <alignment vertical="center"/>
    </xf>
    <xf numFmtId="0" fontId="116" fillId="0" borderId="23" applyNumberFormat="0" applyFill="0" applyAlignment="0" applyProtection="0">
      <alignment vertical="center"/>
    </xf>
    <xf numFmtId="0" fontId="116" fillId="0" borderId="23" applyNumberFormat="0" applyFill="0" applyAlignment="0" applyProtection="0">
      <alignment vertical="center"/>
    </xf>
    <xf numFmtId="0" fontId="116" fillId="0" borderId="23" applyNumberFormat="0" applyFill="0" applyAlignment="0" applyProtection="0">
      <alignment vertical="center"/>
    </xf>
    <xf numFmtId="0" fontId="115" fillId="0" borderId="34" applyNumberFormat="0" applyFill="0" applyAlignment="0" applyProtection="0">
      <alignment vertical="center"/>
    </xf>
    <xf numFmtId="0" fontId="115" fillId="0" borderId="34" applyNumberFormat="0" applyFill="0" applyAlignment="0" applyProtection="0">
      <alignment vertical="center"/>
    </xf>
    <xf numFmtId="0" fontId="115" fillId="0" borderId="34" applyNumberFormat="0" applyFill="0" applyAlignment="0" applyProtection="0">
      <alignment vertical="center"/>
    </xf>
    <xf numFmtId="0" fontId="115" fillId="0" borderId="34" applyNumberFormat="0" applyFill="0" applyAlignment="0" applyProtection="0">
      <alignment vertical="center"/>
    </xf>
    <xf numFmtId="0" fontId="115" fillId="0" borderId="34" applyNumberFormat="0" applyFill="0" applyAlignment="0" applyProtection="0">
      <alignment vertical="center"/>
    </xf>
    <xf numFmtId="0" fontId="115" fillId="0" borderId="34" applyNumberFormat="0" applyFill="0" applyAlignment="0" applyProtection="0">
      <alignment vertical="center"/>
    </xf>
    <xf numFmtId="0" fontId="115" fillId="0" borderId="34" applyNumberFormat="0" applyFill="0" applyAlignment="0" applyProtection="0">
      <alignment vertical="center"/>
    </xf>
    <xf numFmtId="0" fontId="115" fillId="0" borderId="34" applyNumberFormat="0" applyFill="0" applyAlignment="0" applyProtection="0">
      <alignment vertical="center"/>
    </xf>
    <xf numFmtId="0" fontId="115" fillId="0" borderId="34" applyNumberFormat="0" applyFill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114" fillId="0" borderId="23" applyNumberFormat="0" applyFill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114" fillId="0" borderId="23" applyNumberFormat="0" applyFill="0" applyAlignment="0" applyProtection="0">
      <alignment vertical="center"/>
    </xf>
    <xf numFmtId="0" fontId="114" fillId="0" borderId="23" applyNumberFormat="0" applyFill="0" applyAlignment="0" applyProtection="0">
      <alignment vertical="center"/>
    </xf>
    <xf numFmtId="0" fontId="67" fillId="0" borderId="0"/>
    <xf numFmtId="0" fontId="117" fillId="29" borderId="14" applyNumberFormat="0" applyAlignment="0" applyProtection="0">
      <alignment vertical="center"/>
    </xf>
    <xf numFmtId="41" fontId="0" fillId="0" borderId="0" applyFont="0" applyFill="0" applyBorder="0" applyAlignment="0" applyProtection="0"/>
    <xf numFmtId="4" fontId="67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36" fillId="26" borderId="11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36" fillId="26" borderId="11" applyNumberFormat="0" applyAlignment="0" applyProtection="0">
      <alignment vertical="center"/>
    </xf>
    <xf numFmtId="189" fontId="0" fillId="0" borderId="0" applyFont="0" applyFill="0" applyBorder="0" applyAlignment="0" applyProtection="0">
      <alignment vertical="center"/>
    </xf>
    <xf numFmtId="186" fontId="0" fillId="0" borderId="0" applyFont="0" applyFill="0" applyBorder="0" applyAlignment="0" applyProtection="0"/>
    <xf numFmtId="0" fontId="36" fillId="26" borderId="11" applyNumberFormat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186" fontId="0" fillId="0" borderId="0" applyFont="0" applyFill="0" applyBorder="0" applyAlignment="0" applyProtection="0"/>
    <xf numFmtId="0" fontId="36" fillId="26" borderId="11" applyNumberFormat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6" fillId="26" borderId="11" applyNumberFormat="0" applyAlignment="0" applyProtection="0">
      <alignment vertical="center"/>
    </xf>
    <xf numFmtId="186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95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Border="0" applyProtection="0">
      <alignment vertical="center"/>
    </xf>
    <xf numFmtId="0" fontId="36" fillId="26" borderId="11" applyNumberFormat="0" applyAlignment="0" applyProtection="0">
      <alignment vertical="center"/>
    </xf>
    <xf numFmtId="43" fontId="0" fillId="0" borderId="0" applyBorder="0" applyProtection="0">
      <alignment vertical="center"/>
    </xf>
    <xf numFmtId="0" fontId="36" fillId="26" borderId="11" applyNumberFormat="0" applyAlignment="0" applyProtection="0">
      <alignment vertical="center"/>
    </xf>
    <xf numFmtId="43" fontId="0" fillId="0" borderId="0" applyBorder="0" applyProtection="0">
      <alignment vertical="center"/>
    </xf>
    <xf numFmtId="43" fontId="0" fillId="0" borderId="0" applyBorder="0" applyProtection="0">
      <alignment vertical="center"/>
    </xf>
    <xf numFmtId="43" fontId="0" fillId="0" borderId="0" applyBorder="0" applyProtection="0">
      <alignment vertical="center"/>
    </xf>
    <xf numFmtId="43" fontId="0" fillId="0" borderId="0" applyBorder="0" applyProtection="0">
      <alignment vertical="center"/>
    </xf>
    <xf numFmtId="43" fontId="0" fillId="0" borderId="0" applyBorder="0" applyProtection="0">
      <alignment vertical="center"/>
    </xf>
    <xf numFmtId="43" fontId="0" fillId="0" borderId="0" applyBorder="0" applyProtection="0">
      <alignment vertical="center"/>
    </xf>
    <xf numFmtId="43" fontId="0" fillId="0" borderId="0" applyBorder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Border="0" applyProtection="0">
      <alignment vertical="center"/>
    </xf>
    <xf numFmtId="195" fontId="0" fillId="0" borderId="0" applyFont="0" applyFill="0" applyBorder="0" applyAlignment="0" applyProtection="0">
      <alignment vertical="center"/>
    </xf>
    <xf numFmtId="43" fontId="0" fillId="0" borderId="0" applyBorder="0" applyProtection="0">
      <alignment vertical="center"/>
    </xf>
    <xf numFmtId="186" fontId="27" fillId="0" borderId="0" applyFont="0" applyFill="0" applyBorder="0" applyAlignment="0" applyProtection="0">
      <alignment vertical="center"/>
    </xf>
    <xf numFmtId="43" fontId="0" fillId="0" borderId="0" applyBorder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86" fontId="0" fillId="0" borderId="0" applyFont="0" applyFill="0" applyBorder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186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186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186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186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186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186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186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86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86" fontId="0" fillId="0" borderId="0" applyFont="0" applyFill="0" applyBorder="0" applyAlignment="0" applyProtection="0">
      <alignment vertical="center"/>
    </xf>
    <xf numFmtId="43" fontId="0" fillId="0" borderId="0" applyBorder="0" applyProtection="0">
      <alignment vertical="center"/>
    </xf>
    <xf numFmtId="186" fontId="27" fillId="0" borderId="0" applyFont="0" applyFill="0" applyBorder="0" applyAlignment="0" applyProtection="0">
      <alignment vertical="center"/>
    </xf>
    <xf numFmtId="43" fontId="0" fillId="0" borderId="0" applyBorder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Border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186" fontId="30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86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86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86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86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86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86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0" fillId="18" borderId="13" applyNumberFormat="0" applyFont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186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186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186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86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86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186" fontId="0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86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86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86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186" fontId="27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186" fontId="27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186" fontId="27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105" fillId="71" borderId="0" applyNumberFormat="0" applyBorder="0" applyAlignment="0" applyProtection="0"/>
    <xf numFmtId="0" fontId="105" fillId="71" borderId="0" applyNumberFormat="0" applyBorder="0" applyAlignment="0" applyProtection="0"/>
    <xf numFmtId="0" fontId="105" fillId="71" borderId="0" applyNumberFormat="0" applyBorder="0" applyAlignment="0" applyProtection="0"/>
    <xf numFmtId="0" fontId="105" fillId="71" borderId="0" applyNumberFormat="0" applyBorder="0" applyAlignment="0" applyProtection="0"/>
    <xf numFmtId="0" fontId="105" fillId="71" borderId="0" applyNumberFormat="0" applyBorder="0" applyAlignment="0" applyProtection="0"/>
    <xf numFmtId="0" fontId="105" fillId="71" borderId="0" applyNumberFormat="0" applyBorder="0" applyAlignment="0" applyProtection="0"/>
    <xf numFmtId="0" fontId="105" fillId="71" borderId="0" applyNumberFormat="0" applyBorder="0" applyAlignment="0" applyProtection="0"/>
    <xf numFmtId="0" fontId="105" fillId="71" borderId="0" applyNumberFormat="0" applyBorder="0" applyAlignment="0" applyProtection="0"/>
    <xf numFmtId="0" fontId="105" fillId="71" borderId="0" applyNumberFormat="0" applyBorder="0" applyAlignment="0" applyProtection="0"/>
    <xf numFmtId="0" fontId="105" fillId="72" borderId="0" applyNumberFormat="0" applyBorder="0" applyAlignment="0" applyProtection="0"/>
    <xf numFmtId="0" fontId="105" fillId="72" borderId="0" applyNumberFormat="0" applyBorder="0" applyAlignment="0" applyProtection="0"/>
    <xf numFmtId="0" fontId="105" fillId="72" borderId="0" applyNumberFormat="0" applyBorder="0" applyAlignment="0" applyProtection="0"/>
    <xf numFmtId="0" fontId="105" fillId="72" borderId="0" applyNumberFormat="0" applyBorder="0" applyAlignment="0" applyProtection="0"/>
    <xf numFmtId="0" fontId="105" fillId="72" borderId="0" applyNumberFormat="0" applyBorder="0" applyAlignment="0" applyProtection="0"/>
    <xf numFmtId="0" fontId="105" fillId="72" borderId="0" applyNumberFormat="0" applyBorder="0" applyAlignment="0" applyProtection="0"/>
    <xf numFmtId="0" fontId="105" fillId="72" borderId="0" applyNumberFormat="0" applyBorder="0" applyAlignment="0" applyProtection="0"/>
    <xf numFmtId="0" fontId="105" fillId="72" borderId="0" applyNumberFormat="0" applyBorder="0" applyAlignment="0" applyProtection="0"/>
    <xf numFmtId="0" fontId="105" fillId="72" borderId="0" applyNumberFormat="0" applyBorder="0" applyAlignment="0" applyProtection="0"/>
    <xf numFmtId="0" fontId="105" fillId="69" borderId="0" applyNumberFormat="0" applyBorder="0" applyAlignment="0" applyProtection="0"/>
    <xf numFmtId="0" fontId="105" fillId="69" borderId="0" applyNumberFormat="0" applyBorder="0" applyAlignment="0" applyProtection="0"/>
    <xf numFmtId="0" fontId="105" fillId="69" borderId="0" applyNumberFormat="0" applyBorder="0" applyAlignment="0" applyProtection="0"/>
    <xf numFmtId="0" fontId="105" fillId="69" borderId="0" applyNumberFormat="0" applyBorder="0" applyAlignment="0" applyProtection="0"/>
    <xf numFmtId="0" fontId="30" fillId="18" borderId="13" applyNumberFormat="0" applyFont="0" applyAlignment="0" applyProtection="0">
      <alignment vertical="center"/>
    </xf>
    <xf numFmtId="0" fontId="105" fillId="69" borderId="0" applyNumberFormat="0" applyBorder="0" applyAlignment="0" applyProtection="0"/>
    <xf numFmtId="0" fontId="30" fillId="18" borderId="13" applyNumberFormat="0" applyFont="0" applyAlignment="0" applyProtection="0">
      <alignment vertical="center"/>
    </xf>
    <xf numFmtId="0" fontId="105" fillId="69" borderId="0" applyNumberFormat="0" applyBorder="0" applyAlignment="0" applyProtection="0"/>
    <xf numFmtId="0" fontId="105" fillId="69" borderId="0" applyNumberFormat="0" applyBorder="0" applyAlignment="0" applyProtection="0"/>
    <xf numFmtId="0" fontId="105" fillId="69" borderId="0" applyNumberFormat="0" applyBorder="0" applyAlignment="0" applyProtection="0"/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2" fillId="73" borderId="0" applyNumberFormat="0" applyBorder="0" applyAlignment="0" applyProtection="0">
      <alignment vertical="center"/>
    </xf>
    <xf numFmtId="0" fontId="22" fillId="73" borderId="0" applyNumberFormat="0" applyBorder="0" applyAlignment="0" applyProtection="0">
      <alignment vertical="center"/>
    </xf>
    <xf numFmtId="0" fontId="22" fillId="73" borderId="0" applyNumberFormat="0" applyBorder="0" applyAlignment="0" applyProtection="0">
      <alignment vertical="center"/>
    </xf>
    <xf numFmtId="0" fontId="22" fillId="73" borderId="0" applyNumberFormat="0" applyBorder="0" applyAlignment="0" applyProtection="0">
      <alignment vertical="center"/>
    </xf>
    <xf numFmtId="0" fontId="22" fillId="73" borderId="0" applyNumberFormat="0" applyBorder="0" applyAlignment="0" applyProtection="0">
      <alignment vertical="center"/>
    </xf>
    <xf numFmtId="0" fontId="22" fillId="73" borderId="0" applyNumberFormat="0" applyBorder="0" applyAlignment="0" applyProtection="0">
      <alignment vertical="center"/>
    </xf>
    <xf numFmtId="0" fontId="22" fillId="73" borderId="0" applyNumberFormat="0" applyBorder="0" applyAlignment="0" applyProtection="0">
      <alignment vertical="center"/>
    </xf>
    <xf numFmtId="0" fontId="22" fillId="73" borderId="0" applyNumberFormat="0" applyBorder="0" applyAlignment="0" applyProtection="0">
      <alignment vertical="center"/>
    </xf>
    <xf numFmtId="0" fontId="22" fillId="73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2" fillId="73" borderId="0" applyNumberFormat="0" applyBorder="0" applyAlignment="0" applyProtection="0">
      <alignment vertical="center"/>
    </xf>
    <xf numFmtId="0" fontId="22" fillId="73" borderId="0" applyNumberFormat="0" applyBorder="0" applyAlignment="0" applyProtection="0">
      <alignment vertical="center"/>
    </xf>
    <xf numFmtId="0" fontId="22" fillId="73" borderId="0" applyNumberFormat="0" applyBorder="0" applyAlignment="0" applyProtection="0">
      <alignment vertical="center"/>
    </xf>
    <xf numFmtId="0" fontId="22" fillId="73" borderId="0" applyNumberFormat="0" applyBorder="0" applyAlignment="0" applyProtection="0">
      <alignment vertical="center"/>
    </xf>
    <xf numFmtId="0" fontId="22" fillId="73" borderId="0" applyNumberFormat="0" applyBorder="0" applyAlignment="0" applyProtection="0">
      <alignment vertical="center"/>
    </xf>
    <xf numFmtId="0" fontId="22" fillId="73" borderId="0" applyNumberFormat="0" applyBorder="0" applyAlignment="0" applyProtection="0">
      <alignment vertical="center"/>
    </xf>
    <xf numFmtId="0" fontId="22" fillId="73" borderId="0" applyNumberFormat="0" applyBorder="0" applyAlignment="0" applyProtection="0">
      <alignment vertical="center"/>
    </xf>
    <xf numFmtId="0" fontId="22" fillId="73" borderId="0" applyNumberFormat="0" applyBorder="0" applyAlignment="0" applyProtection="0">
      <alignment vertical="center"/>
    </xf>
    <xf numFmtId="0" fontId="22" fillId="73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22" fillId="73" borderId="0" applyNumberFormat="0" applyBorder="0" applyAlignment="0" applyProtection="0">
      <alignment vertical="center"/>
    </xf>
    <xf numFmtId="0" fontId="22" fillId="73" borderId="0" applyNumberFormat="0" applyBorder="0" applyAlignment="0" applyProtection="0">
      <alignment vertical="center"/>
    </xf>
    <xf numFmtId="0" fontId="22" fillId="73" borderId="0" applyNumberFormat="0" applyBorder="0" applyAlignment="0" applyProtection="0">
      <alignment vertical="center"/>
    </xf>
    <xf numFmtId="0" fontId="22" fillId="73" borderId="0" applyNumberFormat="0" applyBorder="0" applyAlignment="0" applyProtection="0">
      <alignment vertical="center"/>
    </xf>
    <xf numFmtId="0" fontId="22" fillId="73" borderId="0" applyNumberFormat="0" applyBorder="0" applyAlignment="0" applyProtection="0">
      <alignment vertical="center"/>
    </xf>
    <xf numFmtId="0" fontId="22" fillId="73" borderId="0" applyNumberFormat="0" applyBorder="0" applyAlignment="0" applyProtection="0">
      <alignment vertical="center"/>
    </xf>
    <xf numFmtId="0" fontId="22" fillId="73" borderId="0" applyNumberFormat="0" applyBorder="0" applyAlignment="0" applyProtection="0">
      <alignment vertical="center"/>
    </xf>
    <xf numFmtId="0" fontId="22" fillId="73" borderId="0" applyNumberFormat="0" applyBorder="0" applyAlignment="0" applyProtection="0">
      <alignment vertical="center"/>
    </xf>
    <xf numFmtId="0" fontId="22" fillId="73" borderId="0" applyNumberFormat="0" applyBorder="0" applyAlignment="0" applyProtection="0">
      <alignment vertical="center"/>
    </xf>
    <xf numFmtId="0" fontId="22" fillId="73" borderId="0" applyNumberFormat="0" applyBorder="0" applyAlignment="0" applyProtection="0">
      <alignment vertical="center"/>
    </xf>
    <xf numFmtId="0" fontId="22" fillId="73" borderId="0" applyNumberFormat="0" applyBorder="0" applyAlignment="0" applyProtection="0">
      <alignment vertical="center"/>
    </xf>
    <xf numFmtId="0" fontId="22" fillId="73" borderId="0" applyNumberFormat="0" applyBorder="0" applyAlignment="0" applyProtection="0">
      <alignment vertical="center"/>
    </xf>
    <xf numFmtId="0" fontId="22" fillId="73" borderId="0" applyNumberFormat="0" applyBorder="0" applyAlignment="0" applyProtection="0">
      <alignment vertical="center"/>
    </xf>
    <xf numFmtId="0" fontId="22" fillId="73" borderId="0" applyNumberFormat="0" applyBorder="0" applyAlignment="0" applyProtection="0">
      <alignment vertical="center"/>
    </xf>
    <xf numFmtId="0" fontId="22" fillId="73" borderId="0" applyNumberFormat="0" applyBorder="0" applyAlignment="0" applyProtection="0">
      <alignment vertical="center"/>
    </xf>
    <xf numFmtId="0" fontId="22" fillId="73" borderId="0" applyNumberFormat="0" applyBorder="0" applyAlignment="0" applyProtection="0">
      <alignment vertical="center"/>
    </xf>
    <xf numFmtId="0" fontId="22" fillId="73" borderId="0" applyNumberFormat="0" applyBorder="0" applyAlignment="0" applyProtection="0">
      <alignment vertical="center"/>
    </xf>
    <xf numFmtId="0" fontId="22" fillId="73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2" fillId="61" borderId="0" applyNumberFormat="0" applyBorder="0" applyAlignment="0" applyProtection="0">
      <alignment vertical="center"/>
    </xf>
    <xf numFmtId="0" fontId="22" fillId="61" borderId="0" applyNumberFormat="0" applyBorder="0" applyAlignment="0" applyProtection="0">
      <alignment vertical="center"/>
    </xf>
    <xf numFmtId="0" fontId="22" fillId="61" borderId="0" applyNumberFormat="0" applyBorder="0" applyAlignment="0" applyProtection="0">
      <alignment vertical="center"/>
    </xf>
    <xf numFmtId="0" fontId="22" fillId="61" borderId="0" applyNumberFormat="0" applyBorder="0" applyAlignment="0" applyProtection="0">
      <alignment vertical="center"/>
    </xf>
    <xf numFmtId="0" fontId="22" fillId="61" borderId="0" applyNumberFormat="0" applyBorder="0" applyAlignment="0" applyProtection="0">
      <alignment vertical="center"/>
    </xf>
    <xf numFmtId="0" fontId="22" fillId="61" borderId="0" applyNumberFormat="0" applyBorder="0" applyAlignment="0" applyProtection="0">
      <alignment vertical="center"/>
    </xf>
    <xf numFmtId="0" fontId="22" fillId="61" borderId="0" applyNumberFormat="0" applyBorder="0" applyAlignment="0" applyProtection="0">
      <alignment vertical="center"/>
    </xf>
    <xf numFmtId="0" fontId="22" fillId="61" borderId="0" applyNumberFormat="0" applyBorder="0" applyAlignment="0" applyProtection="0">
      <alignment vertical="center"/>
    </xf>
    <xf numFmtId="0" fontId="22" fillId="61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2" fillId="61" borderId="0" applyNumberFormat="0" applyBorder="0" applyAlignment="0" applyProtection="0">
      <alignment vertical="center"/>
    </xf>
    <xf numFmtId="0" fontId="22" fillId="61" borderId="0" applyNumberFormat="0" applyBorder="0" applyAlignment="0" applyProtection="0">
      <alignment vertical="center"/>
    </xf>
    <xf numFmtId="0" fontId="22" fillId="61" borderId="0" applyNumberFormat="0" applyBorder="0" applyAlignment="0" applyProtection="0">
      <alignment vertical="center"/>
    </xf>
    <xf numFmtId="0" fontId="22" fillId="61" borderId="0" applyNumberFormat="0" applyBorder="0" applyAlignment="0" applyProtection="0">
      <alignment vertical="center"/>
    </xf>
    <xf numFmtId="0" fontId="22" fillId="61" borderId="0" applyNumberFormat="0" applyBorder="0" applyAlignment="0" applyProtection="0">
      <alignment vertical="center"/>
    </xf>
    <xf numFmtId="0" fontId="22" fillId="61" borderId="0" applyNumberFormat="0" applyBorder="0" applyAlignment="0" applyProtection="0">
      <alignment vertical="center"/>
    </xf>
    <xf numFmtId="0" fontId="22" fillId="61" borderId="0" applyNumberFormat="0" applyBorder="0" applyAlignment="0" applyProtection="0">
      <alignment vertical="center"/>
    </xf>
    <xf numFmtId="0" fontId="22" fillId="61" borderId="0" applyNumberFormat="0" applyBorder="0" applyAlignment="0" applyProtection="0">
      <alignment vertical="center"/>
    </xf>
    <xf numFmtId="0" fontId="22" fillId="61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2" fillId="61" borderId="0" applyNumberFormat="0" applyBorder="0" applyAlignment="0" applyProtection="0">
      <alignment vertical="center"/>
    </xf>
    <xf numFmtId="0" fontId="22" fillId="61" borderId="0" applyNumberFormat="0" applyBorder="0" applyAlignment="0" applyProtection="0">
      <alignment vertical="center"/>
    </xf>
    <xf numFmtId="0" fontId="22" fillId="61" borderId="0" applyNumberFormat="0" applyBorder="0" applyAlignment="0" applyProtection="0">
      <alignment vertical="center"/>
    </xf>
    <xf numFmtId="0" fontId="22" fillId="61" borderId="0" applyNumberFormat="0" applyBorder="0" applyAlignment="0" applyProtection="0">
      <alignment vertical="center"/>
    </xf>
    <xf numFmtId="0" fontId="22" fillId="61" borderId="0" applyNumberFormat="0" applyBorder="0" applyAlignment="0" applyProtection="0">
      <alignment vertical="center"/>
    </xf>
    <xf numFmtId="0" fontId="22" fillId="61" borderId="0" applyNumberFormat="0" applyBorder="0" applyAlignment="0" applyProtection="0">
      <alignment vertical="center"/>
    </xf>
    <xf numFmtId="0" fontId="22" fillId="61" borderId="0" applyNumberFormat="0" applyBorder="0" applyAlignment="0" applyProtection="0">
      <alignment vertical="center"/>
    </xf>
    <xf numFmtId="0" fontId="22" fillId="61" borderId="0" applyNumberFormat="0" applyBorder="0" applyAlignment="0" applyProtection="0">
      <alignment vertical="center"/>
    </xf>
    <xf numFmtId="0" fontId="22" fillId="61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2" fillId="61" borderId="0" applyNumberFormat="0" applyBorder="0" applyAlignment="0" applyProtection="0">
      <alignment vertical="center"/>
    </xf>
    <xf numFmtId="0" fontId="22" fillId="61" borderId="0" applyNumberFormat="0" applyBorder="0" applyAlignment="0" applyProtection="0">
      <alignment vertical="center"/>
    </xf>
    <xf numFmtId="0" fontId="22" fillId="61" borderId="0" applyNumberFormat="0" applyBorder="0" applyAlignment="0" applyProtection="0">
      <alignment vertical="center"/>
    </xf>
    <xf numFmtId="0" fontId="22" fillId="61" borderId="0" applyNumberFormat="0" applyBorder="0" applyAlignment="0" applyProtection="0">
      <alignment vertical="center"/>
    </xf>
    <xf numFmtId="0" fontId="22" fillId="61" borderId="0" applyNumberFormat="0" applyBorder="0" applyAlignment="0" applyProtection="0">
      <alignment vertical="center"/>
    </xf>
    <xf numFmtId="0" fontId="22" fillId="61" borderId="0" applyNumberFormat="0" applyBorder="0" applyAlignment="0" applyProtection="0">
      <alignment vertical="center"/>
    </xf>
    <xf numFmtId="0" fontId="22" fillId="61" borderId="0" applyNumberFormat="0" applyBorder="0" applyAlignment="0" applyProtection="0">
      <alignment vertical="center"/>
    </xf>
    <xf numFmtId="0" fontId="22" fillId="61" borderId="0" applyNumberFormat="0" applyBorder="0" applyAlignment="0" applyProtection="0">
      <alignment vertical="center"/>
    </xf>
    <xf numFmtId="0" fontId="22" fillId="61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91" fillId="0" borderId="0">
      <alignment vertical="top"/>
    </xf>
    <xf numFmtId="0" fontId="22" fillId="47" borderId="0" applyNumberFormat="0" applyBorder="0" applyAlignment="0" applyProtection="0">
      <alignment vertical="center"/>
    </xf>
    <xf numFmtId="0" fontId="91" fillId="0" borderId="0">
      <alignment vertical="top"/>
    </xf>
    <xf numFmtId="0" fontId="22" fillId="4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7" borderId="0" applyNumberFormat="0" applyBorder="0" applyAlignment="0" applyProtection="0">
      <alignment vertical="center"/>
    </xf>
    <xf numFmtId="0" fontId="118" fillId="0" borderId="0"/>
    <xf numFmtId="0" fontId="29" fillId="57" borderId="0" applyNumberFormat="0" applyBorder="0" applyAlignment="0" applyProtection="0">
      <alignment vertical="center"/>
    </xf>
    <xf numFmtId="0" fontId="29" fillId="57" borderId="0" applyNumberFormat="0" applyBorder="0" applyAlignment="0" applyProtection="0">
      <alignment vertical="center"/>
    </xf>
    <xf numFmtId="0" fontId="29" fillId="57" borderId="0" applyNumberFormat="0" applyBorder="0" applyAlignment="0" applyProtection="0">
      <alignment vertical="center"/>
    </xf>
    <xf numFmtId="0" fontId="29" fillId="57" borderId="0" applyNumberFormat="0" applyBorder="0" applyAlignment="0" applyProtection="0">
      <alignment vertical="center"/>
    </xf>
    <xf numFmtId="0" fontId="29" fillId="57" borderId="0" applyNumberFormat="0" applyBorder="0" applyAlignment="0" applyProtection="0">
      <alignment vertical="center"/>
    </xf>
    <xf numFmtId="0" fontId="29" fillId="57" borderId="0" applyNumberFormat="0" applyBorder="0" applyAlignment="0" applyProtection="0">
      <alignment vertical="center"/>
    </xf>
    <xf numFmtId="0" fontId="29" fillId="57" borderId="0" applyNumberFormat="0" applyBorder="0" applyAlignment="0" applyProtection="0">
      <alignment vertical="center"/>
    </xf>
    <xf numFmtId="0" fontId="29" fillId="57" borderId="0" applyNumberFormat="0" applyBorder="0" applyAlignment="0" applyProtection="0">
      <alignment vertical="center"/>
    </xf>
    <xf numFmtId="0" fontId="29" fillId="57" borderId="0" applyNumberFormat="0" applyBorder="0" applyAlignment="0" applyProtection="0">
      <alignment vertical="center"/>
    </xf>
    <xf numFmtId="0" fontId="29" fillId="57" borderId="0" applyNumberFormat="0" applyBorder="0" applyAlignment="0" applyProtection="0">
      <alignment vertical="center"/>
    </xf>
    <xf numFmtId="0" fontId="29" fillId="57" borderId="0" applyNumberFormat="0" applyBorder="0" applyAlignment="0" applyProtection="0">
      <alignment vertical="center"/>
    </xf>
    <xf numFmtId="0" fontId="29" fillId="57" borderId="0" applyNumberFormat="0" applyBorder="0" applyAlignment="0" applyProtection="0">
      <alignment vertical="center"/>
    </xf>
    <xf numFmtId="0" fontId="29" fillId="57" borderId="0" applyNumberFormat="0" applyBorder="0" applyAlignment="0" applyProtection="0">
      <alignment vertical="center"/>
    </xf>
    <xf numFmtId="0" fontId="29" fillId="57" borderId="0" applyNumberFormat="0" applyBorder="0" applyAlignment="0" applyProtection="0">
      <alignment vertical="center"/>
    </xf>
    <xf numFmtId="0" fontId="22" fillId="74" borderId="0" applyNumberFormat="0" applyBorder="0" applyAlignment="0" applyProtection="0">
      <alignment vertical="center"/>
    </xf>
    <xf numFmtId="0" fontId="22" fillId="74" borderId="0" applyNumberFormat="0" applyBorder="0" applyAlignment="0" applyProtection="0">
      <alignment vertical="center"/>
    </xf>
    <xf numFmtId="0" fontId="22" fillId="74" borderId="0" applyNumberFormat="0" applyBorder="0" applyAlignment="0" applyProtection="0">
      <alignment vertical="center"/>
    </xf>
    <xf numFmtId="0" fontId="22" fillId="74" borderId="0" applyNumberFormat="0" applyBorder="0" applyAlignment="0" applyProtection="0">
      <alignment vertical="center"/>
    </xf>
    <xf numFmtId="0" fontId="22" fillId="74" borderId="0" applyNumberFormat="0" applyBorder="0" applyAlignment="0" applyProtection="0">
      <alignment vertical="center"/>
    </xf>
    <xf numFmtId="0" fontId="22" fillId="74" borderId="0" applyNumberFormat="0" applyBorder="0" applyAlignment="0" applyProtection="0">
      <alignment vertical="center"/>
    </xf>
    <xf numFmtId="0" fontId="22" fillId="74" borderId="0" applyNumberFormat="0" applyBorder="0" applyAlignment="0" applyProtection="0">
      <alignment vertical="center"/>
    </xf>
    <xf numFmtId="0" fontId="22" fillId="74" borderId="0" applyNumberFormat="0" applyBorder="0" applyAlignment="0" applyProtection="0">
      <alignment vertical="center"/>
    </xf>
    <xf numFmtId="0" fontId="22" fillId="74" borderId="0" applyNumberFormat="0" applyBorder="0" applyAlignment="0" applyProtection="0">
      <alignment vertical="center"/>
    </xf>
    <xf numFmtId="0" fontId="29" fillId="57" borderId="0" applyNumberFormat="0" applyBorder="0" applyAlignment="0" applyProtection="0">
      <alignment vertical="center"/>
    </xf>
    <xf numFmtId="0" fontId="29" fillId="57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9" fillId="57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9" fillId="57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9" fillId="57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9" fillId="57" borderId="0" applyNumberFormat="0" applyBorder="0" applyAlignment="0" applyProtection="0">
      <alignment vertical="center"/>
    </xf>
    <xf numFmtId="0" fontId="22" fillId="74" borderId="0" applyNumberFormat="0" applyBorder="0" applyAlignment="0" applyProtection="0">
      <alignment vertical="center"/>
    </xf>
    <xf numFmtId="0" fontId="22" fillId="74" borderId="0" applyNumberFormat="0" applyBorder="0" applyAlignment="0" applyProtection="0">
      <alignment vertical="center"/>
    </xf>
    <xf numFmtId="0" fontId="22" fillId="74" borderId="0" applyNumberFormat="0" applyBorder="0" applyAlignment="0" applyProtection="0">
      <alignment vertical="center"/>
    </xf>
    <xf numFmtId="0" fontId="22" fillId="74" borderId="0" applyNumberFormat="0" applyBorder="0" applyAlignment="0" applyProtection="0">
      <alignment vertical="center"/>
    </xf>
    <xf numFmtId="0" fontId="22" fillId="74" borderId="0" applyNumberFormat="0" applyBorder="0" applyAlignment="0" applyProtection="0">
      <alignment vertical="center"/>
    </xf>
    <xf numFmtId="0" fontId="22" fillId="74" borderId="0" applyNumberFormat="0" applyBorder="0" applyAlignment="0" applyProtection="0">
      <alignment vertical="center"/>
    </xf>
    <xf numFmtId="0" fontId="22" fillId="74" borderId="0" applyNumberFormat="0" applyBorder="0" applyAlignment="0" applyProtection="0">
      <alignment vertical="center"/>
    </xf>
    <xf numFmtId="0" fontId="22" fillId="74" borderId="0" applyNumberFormat="0" applyBorder="0" applyAlignment="0" applyProtection="0">
      <alignment vertical="center"/>
    </xf>
    <xf numFmtId="0" fontId="22" fillId="74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2" fillId="74" borderId="0" applyNumberFormat="0" applyBorder="0" applyAlignment="0" applyProtection="0">
      <alignment vertical="center"/>
    </xf>
    <xf numFmtId="0" fontId="22" fillId="74" borderId="0" applyNumberFormat="0" applyBorder="0" applyAlignment="0" applyProtection="0">
      <alignment vertical="center"/>
    </xf>
    <xf numFmtId="0" fontId="22" fillId="74" borderId="0" applyNumberFormat="0" applyBorder="0" applyAlignment="0" applyProtection="0">
      <alignment vertical="center"/>
    </xf>
    <xf numFmtId="0" fontId="22" fillId="74" borderId="0" applyNumberFormat="0" applyBorder="0" applyAlignment="0" applyProtection="0">
      <alignment vertical="center"/>
    </xf>
    <xf numFmtId="0" fontId="22" fillId="74" borderId="0" applyNumberFormat="0" applyBorder="0" applyAlignment="0" applyProtection="0">
      <alignment vertical="center"/>
    </xf>
    <xf numFmtId="0" fontId="22" fillId="74" borderId="0" applyNumberFormat="0" applyBorder="0" applyAlignment="0" applyProtection="0">
      <alignment vertical="center"/>
    </xf>
    <xf numFmtId="0" fontId="22" fillId="74" borderId="0" applyNumberFormat="0" applyBorder="0" applyAlignment="0" applyProtection="0">
      <alignment vertical="center"/>
    </xf>
    <xf numFmtId="0" fontId="22" fillId="74" borderId="0" applyNumberFormat="0" applyBorder="0" applyAlignment="0" applyProtection="0">
      <alignment vertical="center"/>
    </xf>
    <xf numFmtId="0" fontId="22" fillId="74" borderId="0" applyNumberFormat="0" applyBorder="0" applyAlignment="0" applyProtection="0">
      <alignment vertical="center"/>
    </xf>
    <xf numFmtId="0" fontId="22" fillId="74" borderId="0" applyNumberFormat="0" applyBorder="0" applyAlignment="0" applyProtection="0">
      <alignment vertical="center"/>
    </xf>
    <xf numFmtId="0" fontId="22" fillId="74" borderId="0" applyNumberFormat="0" applyBorder="0" applyAlignment="0" applyProtection="0">
      <alignment vertical="center"/>
    </xf>
    <xf numFmtId="0" fontId="22" fillId="74" borderId="0" applyNumberFormat="0" applyBorder="0" applyAlignment="0" applyProtection="0">
      <alignment vertical="center"/>
    </xf>
    <xf numFmtId="0" fontId="22" fillId="74" borderId="0" applyNumberFormat="0" applyBorder="0" applyAlignment="0" applyProtection="0">
      <alignment vertical="center"/>
    </xf>
    <xf numFmtId="0" fontId="22" fillId="74" borderId="0" applyNumberFormat="0" applyBorder="0" applyAlignment="0" applyProtection="0">
      <alignment vertical="center"/>
    </xf>
    <xf numFmtId="0" fontId="22" fillId="74" borderId="0" applyNumberFormat="0" applyBorder="0" applyAlignment="0" applyProtection="0">
      <alignment vertical="center"/>
    </xf>
    <xf numFmtId="0" fontId="22" fillId="74" borderId="0" applyNumberFormat="0" applyBorder="0" applyAlignment="0" applyProtection="0">
      <alignment vertical="center"/>
    </xf>
    <xf numFmtId="0" fontId="22" fillId="74" borderId="0" applyNumberFormat="0" applyBorder="0" applyAlignment="0" applyProtection="0">
      <alignment vertical="center"/>
    </xf>
    <xf numFmtId="0" fontId="22" fillId="74" borderId="0" applyNumberFormat="0" applyBorder="0" applyAlignment="0" applyProtection="0">
      <alignment vertical="center"/>
    </xf>
    <xf numFmtId="0" fontId="29" fillId="57" borderId="0" applyNumberFormat="0" applyBorder="0" applyAlignment="0" applyProtection="0">
      <alignment vertical="center"/>
    </xf>
    <xf numFmtId="0" fontId="29" fillId="57" borderId="0" applyNumberFormat="0" applyBorder="0" applyAlignment="0" applyProtection="0">
      <alignment vertical="center"/>
    </xf>
    <xf numFmtId="0" fontId="29" fillId="57" borderId="0" applyNumberFormat="0" applyBorder="0" applyAlignment="0" applyProtection="0">
      <alignment vertical="center"/>
    </xf>
    <xf numFmtId="184" fontId="34" fillId="0" borderId="32" applyFill="0" applyProtection="0">
      <alignment horizontal="right"/>
    </xf>
    <xf numFmtId="0" fontId="34" fillId="0" borderId="31" applyNumberFormat="0" applyFill="0" applyProtection="0">
      <alignment horizontal="left"/>
    </xf>
    <xf numFmtId="0" fontId="72" fillId="9" borderId="0" applyNumberFormat="0" applyBorder="0" applyAlignment="0" applyProtection="0">
      <alignment vertical="center"/>
    </xf>
    <xf numFmtId="0" fontId="72" fillId="9" borderId="0" applyNumberFormat="0" applyBorder="0" applyAlignment="0" applyProtection="0">
      <alignment vertical="center"/>
    </xf>
    <xf numFmtId="0" fontId="72" fillId="9" borderId="0" applyNumberFormat="0" applyBorder="0" applyAlignment="0" applyProtection="0">
      <alignment vertical="center"/>
    </xf>
    <xf numFmtId="0" fontId="72" fillId="9" borderId="0" applyNumberFormat="0" applyBorder="0" applyAlignment="0" applyProtection="0">
      <alignment vertical="center"/>
    </xf>
    <xf numFmtId="0" fontId="72" fillId="9" borderId="0" applyNumberFormat="0" applyBorder="0" applyAlignment="0" applyProtection="0">
      <alignment vertical="center"/>
    </xf>
    <xf numFmtId="0" fontId="72" fillId="9" borderId="0" applyNumberFormat="0" applyBorder="0" applyAlignment="0" applyProtection="0">
      <alignment vertical="center"/>
    </xf>
    <xf numFmtId="0" fontId="72" fillId="9" borderId="0" applyNumberFormat="0" applyBorder="0" applyAlignment="0" applyProtection="0">
      <alignment vertical="center"/>
    </xf>
    <xf numFmtId="0" fontId="72" fillId="9" borderId="0" applyNumberFormat="0" applyBorder="0" applyAlignment="0" applyProtection="0">
      <alignment vertical="center"/>
    </xf>
    <xf numFmtId="0" fontId="72" fillId="9" borderId="0" applyNumberFormat="0" applyBorder="0" applyAlignment="0" applyProtection="0">
      <alignment vertical="center"/>
    </xf>
    <xf numFmtId="0" fontId="72" fillId="9" borderId="0" applyNumberFormat="0" applyBorder="0" applyAlignment="0" applyProtection="0">
      <alignment vertical="center"/>
    </xf>
    <xf numFmtId="0" fontId="72" fillId="9" borderId="0" applyNumberFormat="0" applyBorder="0" applyAlignment="0" applyProtection="0">
      <alignment vertical="center"/>
    </xf>
    <xf numFmtId="0" fontId="72" fillId="9" borderId="0" applyNumberFormat="0" applyBorder="0" applyAlignment="0" applyProtection="0">
      <alignment vertical="center"/>
    </xf>
    <xf numFmtId="0" fontId="72" fillId="9" borderId="0" applyNumberFormat="0" applyBorder="0" applyAlignment="0" applyProtection="0">
      <alignment vertical="center"/>
    </xf>
    <xf numFmtId="0" fontId="66" fillId="53" borderId="0" applyNumberFormat="0" applyBorder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66" fillId="53" borderId="0" applyNumberFormat="0" applyBorder="0" applyAlignment="0" applyProtection="0">
      <alignment vertical="center"/>
    </xf>
    <xf numFmtId="0" fontId="66" fillId="53" borderId="0" applyNumberFormat="0" applyBorder="0" applyAlignment="0" applyProtection="0">
      <alignment vertical="center"/>
    </xf>
    <xf numFmtId="0" fontId="66" fillId="53" borderId="0" applyNumberFormat="0" applyBorder="0" applyAlignment="0" applyProtection="0">
      <alignment vertical="center"/>
    </xf>
    <xf numFmtId="0" fontId="66" fillId="53" borderId="0" applyNumberFormat="0" applyBorder="0" applyAlignment="0" applyProtection="0">
      <alignment vertical="center"/>
    </xf>
    <xf numFmtId="0" fontId="66" fillId="53" borderId="0" applyNumberFormat="0" applyBorder="0" applyAlignment="0" applyProtection="0">
      <alignment vertical="center"/>
    </xf>
    <xf numFmtId="0" fontId="66" fillId="53" borderId="0" applyNumberFormat="0" applyBorder="0" applyAlignment="0" applyProtection="0">
      <alignment vertical="center"/>
    </xf>
    <xf numFmtId="0" fontId="66" fillId="53" borderId="0" applyNumberFormat="0" applyBorder="0" applyAlignment="0" applyProtection="0">
      <alignment vertical="center"/>
    </xf>
    <xf numFmtId="0" fontId="72" fillId="9" borderId="0" applyNumberFormat="0" applyBorder="0" applyAlignment="0" applyProtection="0">
      <alignment vertical="center"/>
    </xf>
    <xf numFmtId="0" fontId="72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72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72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72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72" fillId="9" borderId="0" applyNumberFormat="0" applyBorder="0" applyAlignment="0" applyProtection="0">
      <alignment vertical="center"/>
    </xf>
    <xf numFmtId="0" fontId="66" fillId="53" borderId="0" applyNumberFormat="0" applyBorder="0" applyAlignment="0" applyProtection="0">
      <alignment vertical="center"/>
    </xf>
    <xf numFmtId="0" fontId="66" fillId="53" borderId="0" applyNumberFormat="0" applyBorder="0" applyAlignment="0" applyProtection="0">
      <alignment vertical="center"/>
    </xf>
    <xf numFmtId="0" fontId="66" fillId="53" borderId="0" applyNumberFormat="0" applyBorder="0" applyAlignment="0" applyProtection="0">
      <alignment vertical="center"/>
    </xf>
    <xf numFmtId="0" fontId="66" fillId="53" borderId="0" applyNumberFormat="0" applyBorder="0" applyAlignment="0" applyProtection="0">
      <alignment vertical="center"/>
    </xf>
    <xf numFmtId="0" fontId="66" fillId="53" borderId="0" applyNumberFormat="0" applyBorder="0" applyAlignment="0" applyProtection="0">
      <alignment vertical="center"/>
    </xf>
    <xf numFmtId="0" fontId="66" fillId="53" borderId="0" applyNumberFormat="0" applyBorder="0" applyAlignment="0" applyProtection="0">
      <alignment vertical="center"/>
    </xf>
    <xf numFmtId="0" fontId="66" fillId="53" borderId="0" applyNumberFormat="0" applyBorder="0" applyAlignment="0" applyProtection="0">
      <alignment vertical="center"/>
    </xf>
    <xf numFmtId="0" fontId="66" fillId="53" borderId="0" applyNumberFormat="0" applyBorder="0" applyAlignment="0" applyProtection="0">
      <alignment vertical="center"/>
    </xf>
    <xf numFmtId="0" fontId="66" fillId="53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66" fillId="53" borderId="0" applyNumberFormat="0" applyBorder="0" applyAlignment="0" applyProtection="0">
      <alignment vertical="center"/>
    </xf>
    <xf numFmtId="0" fontId="66" fillId="53" borderId="0" applyNumberFormat="0" applyBorder="0" applyAlignment="0" applyProtection="0">
      <alignment vertical="center"/>
    </xf>
    <xf numFmtId="0" fontId="66" fillId="53" borderId="0" applyNumberFormat="0" applyBorder="0" applyAlignment="0" applyProtection="0">
      <alignment vertical="center"/>
    </xf>
    <xf numFmtId="0" fontId="66" fillId="53" borderId="0" applyNumberFormat="0" applyBorder="0" applyAlignment="0" applyProtection="0">
      <alignment vertical="center"/>
    </xf>
    <xf numFmtId="0" fontId="66" fillId="53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66" fillId="53" borderId="0" applyNumberFormat="0" applyBorder="0" applyAlignment="0" applyProtection="0">
      <alignment vertical="center"/>
    </xf>
    <xf numFmtId="0" fontId="66" fillId="53" borderId="0" applyNumberFormat="0" applyBorder="0" applyAlignment="0" applyProtection="0">
      <alignment vertical="center"/>
    </xf>
    <xf numFmtId="0" fontId="66" fillId="53" borderId="0" applyNumberFormat="0" applyBorder="0" applyAlignment="0" applyProtection="0">
      <alignment vertical="center"/>
    </xf>
    <xf numFmtId="0" fontId="66" fillId="53" borderId="0" applyNumberFormat="0" applyBorder="0" applyAlignment="0" applyProtection="0">
      <alignment vertical="center"/>
    </xf>
    <xf numFmtId="0" fontId="66" fillId="53" borderId="0" applyNumberFormat="0" applyBorder="0" applyAlignment="0" applyProtection="0">
      <alignment vertical="center"/>
    </xf>
    <xf numFmtId="0" fontId="66" fillId="53" borderId="0" applyNumberFormat="0" applyBorder="0" applyAlignment="0" applyProtection="0">
      <alignment vertical="center"/>
    </xf>
    <xf numFmtId="0" fontId="66" fillId="53" borderId="0" applyNumberFormat="0" applyBorder="0" applyAlignment="0" applyProtection="0">
      <alignment vertical="center"/>
    </xf>
    <xf numFmtId="0" fontId="66" fillId="53" borderId="0" applyNumberFormat="0" applyBorder="0" applyAlignment="0" applyProtection="0">
      <alignment vertical="center"/>
    </xf>
    <xf numFmtId="0" fontId="72" fillId="9" borderId="0" applyNumberFormat="0" applyBorder="0" applyAlignment="0" applyProtection="0">
      <alignment vertical="center"/>
    </xf>
    <xf numFmtId="0" fontId="72" fillId="9" borderId="0" applyNumberFormat="0" applyBorder="0" applyAlignment="0" applyProtection="0">
      <alignment vertical="center"/>
    </xf>
    <xf numFmtId="0" fontId="72" fillId="9" borderId="0" applyNumberFormat="0" applyBorder="0" applyAlignment="0" applyProtection="0">
      <alignment vertical="center"/>
    </xf>
    <xf numFmtId="0" fontId="87" fillId="43" borderId="21" applyNumberFormat="0" applyAlignment="0" applyProtection="0">
      <alignment vertical="center"/>
    </xf>
    <xf numFmtId="0" fontId="87" fillId="43" borderId="21" applyNumberFormat="0" applyAlignment="0" applyProtection="0">
      <alignment vertical="center"/>
    </xf>
    <xf numFmtId="0" fontId="87" fillId="43" borderId="21" applyNumberFormat="0" applyAlignment="0" applyProtection="0">
      <alignment vertical="center"/>
    </xf>
    <xf numFmtId="0" fontId="87" fillId="43" borderId="21" applyNumberFormat="0" applyAlignment="0" applyProtection="0">
      <alignment vertical="center"/>
    </xf>
    <xf numFmtId="0" fontId="87" fillId="43" borderId="21" applyNumberFormat="0" applyAlignment="0" applyProtection="0">
      <alignment vertical="center"/>
    </xf>
    <xf numFmtId="0" fontId="87" fillId="43" borderId="21" applyNumberFormat="0" applyAlignment="0" applyProtection="0">
      <alignment vertical="center"/>
    </xf>
    <xf numFmtId="0" fontId="87" fillId="43" borderId="21" applyNumberFormat="0" applyAlignment="0" applyProtection="0">
      <alignment vertical="center"/>
    </xf>
    <xf numFmtId="0" fontId="87" fillId="43" borderId="21" applyNumberFormat="0" applyAlignment="0" applyProtection="0">
      <alignment vertical="center"/>
    </xf>
    <xf numFmtId="0" fontId="87" fillId="43" borderId="21" applyNumberFormat="0" applyAlignment="0" applyProtection="0">
      <alignment vertical="center"/>
    </xf>
    <xf numFmtId="0" fontId="87" fillId="43" borderId="21" applyNumberFormat="0" applyAlignment="0" applyProtection="0">
      <alignment vertical="center"/>
    </xf>
    <xf numFmtId="0" fontId="87" fillId="43" borderId="21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67" fillId="0" borderId="0"/>
    <xf numFmtId="0" fontId="38" fillId="4" borderId="15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117" fillId="29" borderId="14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87" fillId="43" borderId="21" applyNumberFormat="0" applyAlignment="0" applyProtection="0">
      <alignment vertical="center"/>
    </xf>
    <xf numFmtId="0" fontId="87" fillId="43" borderId="21" applyNumberFormat="0" applyAlignment="0" applyProtection="0">
      <alignment vertical="center"/>
    </xf>
    <xf numFmtId="0" fontId="119" fillId="43" borderId="21" applyNumberFormat="0" applyAlignment="0" applyProtection="0">
      <alignment vertical="center"/>
    </xf>
    <xf numFmtId="0" fontId="87" fillId="43" borderId="21" applyNumberFormat="0" applyAlignment="0" applyProtection="0">
      <alignment vertical="center"/>
    </xf>
    <xf numFmtId="0" fontId="119" fillId="43" borderId="21" applyNumberFormat="0" applyAlignment="0" applyProtection="0">
      <alignment vertical="center"/>
    </xf>
    <xf numFmtId="0" fontId="87" fillId="43" borderId="21" applyNumberFormat="0" applyAlignment="0" applyProtection="0">
      <alignment vertical="center"/>
    </xf>
    <xf numFmtId="0" fontId="119" fillId="43" borderId="21" applyNumberFormat="0" applyAlignment="0" applyProtection="0">
      <alignment vertical="center"/>
    </xf>
    <xf numFmtId="0" fontId="87" fillId="43" borderId="21" applyNumberFormat="0" applyAlignment="0" applyProtection="0">
      <alignment vertical="center"/>
    </xf>
    <xf numFmtId="0" fontId="119" fillId="43" borderId="21" applyNumberFormat="0" applyAlignment="0" applyProtection="0">
      <alignment vertical="center"/>
    </xf>
    <xf numFmtId="0" fontId="87" fillId="43" borderId="21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71" fillId="39" borderId="17" applyNumberFormat="0" applyFont="0" applyAlignment="0" applyProtection="0">
      <alignment vertical="center"/>
    </xf>
    <xf numFmtId="0" fontId="71" fillId="39" borderId="17" applyNumberFormat="0" applyFon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71" fillId="39" borderId="17" applyNumberFormat="0" applyFont="0" applyAlignment="0" applyProtection="0">
      <alignment vertical="center"/>
    </xf>
    <xf numFmtId="0" fontId="71" fillId="39" borderId="17" applyNumberFormat="0" applyFon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119" fillId="43" borderId="21" applyNumberFormat="0" applyAlignment="0" applyProtection="0">
      <alignment vertical="center"/>
    </xf>
    <xf numFmtId="0" fontId="119" fillId="43" borderId="21" applyNumberFormat="0" applyAlignment="0" applyProtection="0">
      <alignment vertical="center"/>
    </xf>
    <xf numFmtId="0" fontId="119" fillId="43" borderId="21" applyNumberFormat="0" applyAlignment="0" applyProtection="0">
      <alignment vertical="center"/>
    </xf>
    <xf numFmtId="0" fontId="119" fillId="43" borderId="21" applyNumberFormat="0" applyAlignment="0" applyProtection="0">
      <alignment vertical="center"/>
    </xf>
    <xf numFmtId="0" fontId="119" fillId="43" borderId="21" applyNumberFormat="0" applyAlignment="0" applyProtection="0">
      <alignment vertical="center"/>
    </xf>
    <xf numFmtId="0" fontId="119" fillId="43" borderId="21" applyNumberFormat="0" applyAlignment="0" applyProtection="0">
      <alignment vertical="center"/>
    </xf>
    <xf numFmtId="0" fontId="119" fillId="43" borderId="21" applyNumberFormat="0" applyAlignment="0" applyProtection="0">
      <alignment vertical="center"/>
    </xf>
    <xf numFmtId="0" fontId="119" fillId="43" borderId="21" applyNumberFormat="0" applyAlignment="0" applyProtection="0">
      <alignment vertical="center"/>
    </xf>
    <xf numFmtId="0" fontId="119" fillId="43" borderId="21" applyNumberFormat="0" applyAlignment="0" applyProtection="0">
      <alignment vertical="center"/>
    </xf>
    <xf numFmtId="0" fontId="119" fillId="43" borderId="21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119" fillId="43" borderId="21" applyNumberFormat="0" applyAlignment="0" applyProtection="0">
      <alignment vertical="center"/>
    </xf>
    <xf numFmtId="0" fontId="119" fillId="43" borderId="21" applyNumberFormat="0" applyAlignment="0" applyProtection="0">
      <alignment vertical="center"/>
    </xf>
    <xf numFmtId="0" fontId="119" fillId="43" borderId="21" applyNumberFormat="0" applyAlignment="0" applyProtection="0">
      <alignment vertical="center"/>
    </xf>
    <xf numFmtId="0" fontId="119" fillId="43" borderId="21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87" fillId="43" borderId="21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87" fillId="43" borderId="21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87" fillId="43" borderId="21" applyNumberFormat="0" applyAlignment="0" applyProtection="0">
      <alignment vertical="center"/>
    </xf>
    <xf numFmtId="0" fontId="117" fillId="29" borderId="14" applyNumberFormat="0" applyAlignment="0" applyProtection="0">
      <alignment vertical="center"/>
    </xf>
    <xf numFmtId="0" fontId="117" fillId="29" borderId="14" applyNumberFormat="0" applyAlignment="0" applyProtection="0">
      <alignment vertical="center"/>
    </xf>
    <xf numFmtId="0" fontId="117" fillId="29" borderId="14" applyNumberFormat="0" applyAlignment="0" applyProtection="0">
      <alignment vertical="center"/>
    </xf>
    <xf numFmtId="0" fontId="117" fillId="29" borderId="14" applyNumberFormat="0" applyAlignment="0" applyProtection="0">
      <alignment vertical="center"/>
    </xf>
    <xf numFmtId="0" fontId="117" fillId="29" borderId="14" applyNumberFormat="0" applyAlignment="0" applyProtection="0">
      <alignment vertical="center"/>
    </xf>
    <xf numFmtId="0" fontId="117" fillId="29" borderId="14" applyNumberFormat="0" applyAlignment="0" applyProtection="0">
      <alignment vertical="center"/>
    </xf>
    <xf numFmtId="0" fontId="117" fillId="29" borderId="14" applyNumberFormat="0" applyAlignment="0" applyProtection="0">
      <alignment vertical="center"/>
    </xf>
    <xf numFmtId="0" fontId="117" fillId="29" borderId="14" applyNumberFormat="0" applyAlignment="0" applyProtection="0">
      <alignment vertical="center"/>
    </xf>
    <xf numFmtId="0" fontId="117" fillId="29" borderId="14" applyNumberFormat="0" applyAlignment="0" applyProtection="0">
      <alignment vertical="center"/>
    </xf>
    <xf numFmtId="0" fontId="117" fillId="29" borderId="14" applyNumberFormat="0" applyAlignment="0" applyProtection="0">
      <alignment vertical="center"/>
    </xf>
    <xf numFmtId="0" fontId="117" fillId="29" borderId="14" applyNumberFormat="0" applyAlignment="0" applyProtection="0">
      <alignment vertical="center"/>
    </xf>
    <xf numFmtId="0" fontId="117" fillId="29" borderId="14" applyNumberFormat="0" applyAlignment="0" applyProtection="0">
      <alignment vertical="center"/>
    </xf>
    <xf numFmtId="0" fontId="117" fillId="29" borderId="14" applyNumberFormat="0" applyAlignment="0" applyProtection="0">
      <alignment vertical="center"/>
    </xf>
    <xf numFmtId="0" fontId="117" fillId="29" borderId="14" applyNumberFormat="0" applyAlignment="0" applyProtection="0">
      <alignment vertical="center"/>
    </xf>
    <xf numFmtId="0" fontId="117" fillId="29" borderId="14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117" fillId="29" borderId="14" applyNumberFormat="0" applyAlignment="0" applyProtection="0">
      <alignment vertical="center"/>
    </xf>
    <xf numFmtId="0" fontId="117" fillId="29" borderId="14" applyNumberFormat="0" applyAlignment="0" applyProtection="0">
      <alignment vertical="center"/>
    </xf>
    <xf numFmtId="0" fontId="106" fillId="29" borderId="14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117" fillId="29" borderId="14" applyNumberFormat="0" applyAlignment="0" applyProtection="0">
      <alignment vertical="center"/>
    </xf>
    <xf numFmtId="0" fontId="106" fillId="29" borderId="14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117" fillId="29" borderId="14" applyNumberFormat="0" applyAlignment="0" applyProtection="0">
      <alignment vertical="center"/>
    </xf>
    <xf numFmtId="0" fontId="106" fillId="29" borderId="14" applyNumberFormat="0" applyAlignment="0" applyProtection="0">
      <alignment vertical="center"/>
    </xf>
    <xf numFmtId="0" fontId="117" fillId="29" borderId="14" applyNumberFormat="0" applyAlignment="0" applyProtection="0">
      <alignment vertical="center"/>
    </xf>
    <xf numFmtId="0" fontId="106" fillId="29" borderId="14" applyNumberFormat="0" applyAlignment="0" applyProtection="0">
      <alignment vertical="center"/>
    </xf>
    <xf numFmtId="0" fontId="117" fillId="29" borderId="14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106" fillId="29" borderId="14" applyNumberFormat="0" applyAlignment="0" applyProtection="0">
      <alignment vertical="center"/>
    </xf>
    <xf numFmtId="0" fontId="106" fillId="29" borderId="14" applyNumberFormat="0" applyAlignment="0" applyProtection="0">
      <alignment vertical="center"/>
    </xf>
    <xf numFmtId="0" fontId="106" fillId="29" borderId="14" applyNumberFormat="0" applyAlignment="0" applyProtection="0">
      <alignment vertical="center"/>
    </xf>
    <xf numFmtId="0" fontId="106" fillId="29" borderId="14" applyNumberFormat="0" applyAlignment="0" applyProtection="0">
      <alignment vertical="center"/>
    </xf>
    <xf numFmtId="0" fontId="106" fillId="29" borderId="14" applyNumberFormat="0" applyAlignment="0" applyProtection="0">
      <alignment vertical="center"/>
    </xf>
    <xf numFmtId="0" fontId="106" fillId="29" borderId="14" applyNumberFormat="0" applyAlignment="0" applyProtection="0">
      <alignment vertical="center"/>
    </xf>
    <xf numFmtId="0" fontId="106" fillId="29" borderId="14" applyNumberFormat="0" applyAlignment="0" applyProtection="0">
      <alignment vertical="center"/>
    </xf>
    <xf numFmtId="0" fontId="106" fillId="29" borderId="14" applyNumberFormat="0" applyAlignment="0" applyProtection="0">
      <alignment vertical="center"/>
    </xf>
    <xf numFmtId="0" fontId="106" fillId="29" borderId="14" applyNumberFormat="0" applyAlignment="0" applyProtection="0">
      <alignment vertical="center"/>
    </xf>
    <xf numFmtId="0" fontId="106" fillId="29" borderId="14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106" fillId="29" borderId="14" applyNumberFormat="0" applyAlignment="0" applyProtection="0">
      <alignment vertical="center"/>
    </xf>
    <xf numFmtId="0" fontId="106" fillId="29" borderId="14" applyNumberFormat="0" applyAlignment="0" applyProtection="0">
      <alignment vertical="center"/>
    </xf>
    <xf numFmtId="0" fontId="106" fillId="29" borderId="14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4" fillId="18" borderId="13" applyNumberFormat="0" applyFon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4" fillId="18" borderId="13" applyNumberFormat="0" applyFon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4" fillId="18" borderId="13" applyNumberFormat="0" applyFon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4" fillId="18" borderId="13" applyNumberFormat="0" applyFon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4" fillId="18" borderId="13" applyNumberFormat="0" applyFon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71" fillId="39" borderId="17" applyNumberFormat="0" applyFon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71" fillId="39" borderId="17" applyNumberFormat="0" applyFon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117" fillId="29" borderId="14" applyNumberFormat="0" applyAlignment="0" applyProtection="0">
      <alignment vertical="center"/>
    </xf>
    <xf numFmtId="1" fontId="34" fillId="0" borderId="32" applyFill="0" applyProtection="0">
      <alignment horizont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91" fillId="0" borderId="0">
      <alignment vertical="top"/>
    </xf>
    <xf numFmtId="0" fontId="56" fillId="0" borderId="0"/>
    <xf numFmtId="0" fontId="56" fillId="0" borderId="0"/>
    <xf numFmtId="0" fontId="56" fillId="0" borderId="0"/>
    <xf numFmtId="0" fontId="56" fillId="0" borderId="0"/>
    <xf numFmtId="0" fontId="91" fillId="0" borderId="0">
      <alignment vertical="top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91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43" fontId="34" fillId="0" borderId="0" applyFont="0" applyFill="0" applyBorder="0" applyAlignment="0" applyProtection="0"/>
    <xf numFmtId="41" fontId="34" fillId="0" borderId="0" applyFont="0" applyFill="0" applyBorder="0" applyAlignment="0" applyProtection="0"/>
    <xf numFmtId="0" fontId="71" fillId="39" borderId="17" applyNumberFormat="0" applyFont="0" applyAlignment="0" applyProtection="0">
      <alignment vertical="center"/>
    </xf>
    <xf numFmtId="0" fontId="71" fillId="39" borderId="17" applyNumberFormat="0" applyFont="0" applyAlignment="0" applyProtection="0">
      <alignment vertical="center"/>
    </xf>
    <xf numFmtId="0" fontId="71" fillId="39" borderId="17" applyNumberFormat="0" applyFont="0" applyAlignment="0" applyProtection="0">
      <alignment vertical="center"/>
    </xf>
    <xf numFmtId="0" fontId="71" fillId="39" borderId="17" applyNumberFormat="0" applyFont="0" applyAlignment="0" applyProtection="0">
      <alignment vertical="center"/>
    </xf>
    <xf numFmtId="0" fontId="71" fillId="39" borderId="17" applyNumberFormat="0" applyFont="0" applyAlignment="0" applyProtection="0">
      <alignment vertical="center"/>
    </xf>
    <xf numFmtId="0" fontId="71" fillId="39" borderId="17" applyNumberFormat="0" applyFont="0" applyAlignment="0" applyProtection="0">
      <alignment vertical="center"/>
    </xf>
    <xf numFmtId="0" fontId="71" fillId="39" borderId="17" applyNumberFormat="0" applyFont="0" applyAlignment="0" applyProtection="0">
      <alignment vertical="center"/>
    </xf>
    <xf numFmtId="0" fontId="71" fillId="39" borderId="17" applyNumberFormat="0" applyFont="0" applyAlignment="0" applyProtection="0">
      <alignment vertical="center"/>
    </xf>
    <xf numFmtId="0" fontId="71" fillId="39" borderId="17" applyNumberFormat="0" applyFont="0" applyAlignment="0" applyProtection="0">
      <alignment vertical="center"/>
    </xf>
    <xf numFmtId="0" fontId="71" fillId="39" borderId="17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34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34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71" fillId="39" borderId="17" applyNumberFormat="0" applyFont="0" applyAlignment="0" applyProtection="0">
      <alignment vertical="center"/>
    </xf>
    <xf numFmtId="0" fontId="71" fillId="39" borderId="17" applyNumberFormat="0" applyFont="0" applyAlignment="0" applyProtection="0">
      <alignment vertical="center"/>
    </xf>
    <xf numFmtId="0" fontId="71" fillId="39" borderId="17" applyNumberFormat="0" applyFont="0" applyAlignment="0" applyProtection="0">
      <alignment vertical="center"/>
    </xf>
    <xf numFmtId="0" fontId="71" fillId="39" borderId="17" applyNumberFormat="0" applyFont="0" applyAlignment="0" applyProtection="0">
      <alignment vertical="center"/>
    </xf>
    <xf numFmtId="0" fontId="27" fillId="39" borderId="17" applyNumberFormat="0" applyFont="0" applyAlignment="0" applyProtection="0">
      <alignment vertical="center"/>
    </xf>
    <xf numFmtId="0" fontId="71" fillId="39" borderId="17" applyNumberFormat="0" applyFont="0" applyAlignment="0" applyProtection="0">
      <alignment vertical="center"/>
    </xf>
    <xf numFmtId="0" fontId="27" fillId="39" borderId="17" applyNumberFormat="0" applyFont="0" applyAlignment="0" applyProtection="0">
      <alignment vertical="center"/>
    </xf>
    <xf numFmtId="0" fontId="71" fillId="39" borderId="17" applyNumberFormat="0" applyFont="0" applyAlignment="0" applyProtection="0">
      <alignment vertical="center"/>
    </xf>
    <xf numFmtId="0" fontId="27" fillId="39" borderId="17" applyNumberFormat="0" applyFont="0" applyAlignment="0" applyProtection="0">
      <alignment vertical="center"/>
    </xf>
    <xf numFmtId="0" fontId="71" fillId="39" borderId="17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27" fillId="39" borderId="17" applyNumberFormat="0" applyFont="0" applyAlignment="0" applyProtection="0">
      <alignment vertical="center"/>
    </xf>
    <xf numFmtId="0" fontId="27" fillId="39" borderId="17" applyNumberFormat="0" applyFont="0" applyAlignment="0" applyProtection="0">
      <alignment vertical="center"/>
    </xf>
    <xf numFmtId="0" fontId="27" fillId="39" borderId="17" applyNumberFormat="0" applyFont="0" applyAlignment="0" applyProtection="0">
      <alignment vertical="center"/>
    </xf>
    <xf numFmtId="0" fontId="27" fillId="39" borderId="17" applyNumberFormat="0" applyFont="0" applyAlignment="0" applyProtection="0">
      <alignment vertical="center"/>
    </xf>
    <xf numFmtId="0" fontId="27" fillId="39" borderId="17" applyNumberFormat="0" applyFont="0" applyAlignment="0" applyProtection="0">
      <alignment vertical="center"/>
    </xf>
    <xf numFmtId="0" fontId="27" fillId="39" borderId="17" applyNumberFormat="0" applyFont="0" applyAlignment="0" applyProtection="0">
      <alignment vertical="center"/>
    </xf>
    <xf numFmtId="0" fontId="27" fillId="39" borderId="17" applyNumberFormat="0" applyFont="0" applyAlignment="0" applyProtection="0">
      <alignment vertical="center"/>
    </xf>
    <xf numFmtId="0" fontId="27" fillId="39" borderId="17" applyNumberFormat="0" applyFont="0" applyAlignment="0" applyProtection="0">
      <alignment vertical="center"/>
    </xf>
    <xf numFmtId="0" fontId="27" fillId="39" borderId="17" applyNumberFormat="0" applyFont="0" applyAlignment="0" applyProtection="0">
      <alignment vertical="center"/>
    </xf>
    <xf numFmtId="0" fontId="27" fillId="39" borderId="17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27" fillId="39" borderId="17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0" fillId="18" borderId="13" applyNumberFormat="0" applyFont="0" applyAlignment="0" applyProtection="0">
      <alignment vertical="center"/>
    </xf>
    <xf numFmtId="0" fontId="34" fillId="18" borderId="13" applyNumberFormat="0" applyFont="0" applyAlignment="0" applyProtection="0">
      <alignment vertical="center"/>
    </xf>
    <xf numFmtId="0" fontId="34" fillId="18" borderId="13" applyNumberFormat="0" applyFont="0" applyAlignment="0" applyProtection="0">
      <alignment vertical="center"/>
    </xf>
    <xf numFmtId="0" fontId="34" fillId="18" borderId="13" applyNumberFormat="0" applyFont="0" applyAlignment="0" applyProtection="0">
      <alignment vertical="center"/>
    </xf>
    <xf numFmtId="0" fontId="34" fillId="18" borderId="13" applyNumberFormat="0" applyFont="0" applyAlignment="0" applyProtection="0">
      <alignment vertical="center"/>
    </xf>
    <xf numFmtId="0" fontId="34" fillId="18" borderId="13" applyNumberFormat="0" applyFont="0" applyAlignment="0" applyProtection="0">
      <alignment vertical="center"/>
    </xf>
    <xf numFmtId="0" fontId="34" fillId="18" borderId="13" applyNumberFormat="0" applyFont="0" applyAlignment="0" applyProtection="0">
      <alignment vertical="center"/>
    </xf>
    <xf numFmtId="0" fontId="34" fillId="18" borderId="13" applyNumberFormat="0" applyFont="0" applyAlignment="0" applyProtection="0">
      <alignment vertical="center"/>
    </xf>
    <xf numFmtId="0" fontId="34" fillId="18" borderId="13" applyNumberFormat="0" applyFont="0" applyAlignment="0" applyProtection="0">
      <alignment vertical="center"/>
    </xf>
    <xf numFmtId="0" fontId="34" fillId="18" borderId="13" applyNumberFormat="0" applyFont="0" applyAlignment="0" applyProtection="0">
      <alignment vertical="center"/>
    </xf>
    <xf numFmtId="0" fontId="34" fillId="18" borderId="13" applyNumberFormat="0" applyFont="0" applyAlignment="0" applyProtection="0">
      <alignment vertical="center"/>
    </xf>
    <xf numFmtId="0" fontId="34" fillId="18" borderId="13" applyNumberFormat="0" applyFont="0" applyAlignment="0" applyProtection="0">
      <alignment vertical="center"/>
    </xf>
    <xf numFmtId="0" fontId="34" fillId="18" borderId="13" applyNumberFormat="0" applyFont="0" applyAlignment="0" applyProtection="0">
      <alignment vertical="center"/>
    </xf>
    <xf numFmtId="0" fontId="34" fillId="18" borderId="13" applyNumberFormat="0" applyFont="0" applyAlignment="0" applyProtection="0">
      <alignment vertical="center"/>
    </xf>
  </cellStyleXfs>
  <cellXfs count="163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177" fontId="4" fillId="0" borderId="0" xfId="0" applyNumberFormat="1" applyFont="1" applyFill="1" applyAlignment="1">
      <alignment vertical="center"/>
    </xf>
    <xf numFmtId="0" fontId="5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1" fillId="0" borderId="0" xfId="0" applyNumberFormat="1" applyFont="1" applyFill="1" applyAlignment="1">
      <alignment horizontal="righ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0" fontId="1" fillId="0" borderId="2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41" fontId="2" fillId="0" borderId="2" xfId="37" applyNumberFormat="1" applyFont="1" applyFill="1" applyBorder="1" applyAlignment="1">
      <alignment vertical="center" wrapText="1"/>
    </xf>
    <xf numFmtId="177" fontId="3" fillId="0" borderId="2" xfId="37" applyNumberFormat="1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  <xf numFmtId="41" fontId="2" fillId="0" borderId="2" xfId="37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 indent="1"/>
    </xf>
    <xf numFmtId="41" fontId="3" fillId="0" borderId="2" xfId="37" applyNumberFormat="1" applyFont="1" applyFill="1" applyBorder="1" applyAlignment="1">
      <alignment vertical="center"/>
    </xf>
    <xf numFmtId="0" fontId="8" fillId="0" borderId="3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49" fontId="8" fillId="0" borderId="2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 indent="1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 indent="1"/>
    </xf>
    <xf numFmtId="0" fontId="8" fillId="0" borderId="2" xfId="0" applyFont="1" applyFill="1" applyBorder="1" applyAlignment="1">
      <alignment horizontal="left" vertical="center" wrapText="1"/>
    </xf>
    <xf numFmtId="49" fontId="9" fillId="0" borderId="2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193" fontId="11" fillId="0" borderId="0" xfId="0" applyNumberFormat="1" applyFont="1" applyFill="1" applyAlignment="1">
      <alignment vertical="center"/>
    </xf>
    <xf numFmtId="0" fontId="11" fillId="0" borderId="0" xfId="0" applyFont="1" applyFill="1" applyAlignment="1">
      <alignment vertical="center"/>
    </xf>
    <xf numFmtId="187" fontId="11" fillId="0" borderId="0" xfId="37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left" vertical="center"/>
    </xf>
    <xf numFmtId="193" fontId="1" fillId="0" borderId="0" xfId="0" applyNumberFormat="1" applyFont="1" applyFill="1" applyAlignment="1">
      <alignment vertical="center"/>
    </xf>
    <xf numFmtId="187" fontId="1" fillId="0" borderId="0" xfId="37" applyNumberFormat="1" applyFont="1" applyFill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187" fontId="1" fillId="0" borderId="0" xfId="0" applyNumberFormat="1" applyFont="1" applyFill="1" applyAlignment="1">
      <alignment horizontal="right" vertical="center" wrapText="1"/>
    </xf>
    <xf numFmtId="193" fontId="2" fillId="0" borderId="2" xfId="0" applyNumberFormat="1" applyFont="1" applyFill="1" applyBorder="1" applyAlignment="1">
      <alignment horizontal="center" vertical="center" wrapText="1"/>
    </xf>
    <xf numFmtId="10" fontId="2" fillId="0" borderId="2" xfId="0" applyNumberFormat="1" applyFont="1" applyFill="1" applyBorder="1" applyAlignment="1">
      <alignment horizontal="center" vertical="center" wrapText="1"/>
    </xf>
    <xf numFmtId="187" fontId="2" fillId="0" borderId="2" xfId="37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41" fontId="2" fillId="0" borderId="2" xfId="37" applyNumberFormat="1" applyFont="1" applyFill="1" applyBorder="1" applyAlignment="1" applyProtection="1">
      <alignment horizontal="center" vertical="center"/>
    </xf>
    <xf numFmtId="187" fontId="2" fillId="0" borderId="2" xfId="37" applyNumberFormat="1" applyFont="1" applyFill="1" applyBorder="1" applyAlignment="1" applyProtection="1">
      <alignment horizontal="center" vertical="center"/>
    </xf>
    <xf numFmtId="193" fontId="11" fillId="0" borderId="2" xfId="0" applyNumberFormat="1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/>
    </xf>
    <xf numFmtId="0" fontId="11" fillId="0" borderId="0" xfId="3939" applyFont="1" applyFill="1" applyAlignment="1">
      <alignment horizontal="center" vertical="center"/>
    </xf>
    <xf numFmtId="0" fontId="1" fillId="0" borderId="0" xfId="3939" applyFont="1" applyFill="1" applyAlignment="1">
      <alignment horizontal="center" vertical="center"/>
    </xf>
    <xf numFmtId="0" fontId="1" fillId="0" borderId="0" xfId="3939" applyFont="1" applyFill="1" applyAlignment="1">
      <alignment vertical="center"/>
    </xf>
    <xf numFmtId="0" fontId="11" fillId="0" borderId="0" xfId="3939" applyFont="1" applyFill="1" applyAlignment="1">
      <alignment vertical="center"/>
    </xf>
    <xf numFmtId="0" fontId="0" fillId="0" borderId="0" xfId="3939" applyFont="1" applyFill="1" applyAlignment="1">
      <alignment vertical="center"/>
    </xf>
    <xf numFmtId="41" fontId="0" fillId="0" borderId="0" xfId="3939" applyNumberFormat="1" applyFont="1" applyFill="1" applyAlignment="1">
      <alignment vertical="center"/>
    </xf>
    <xf numFmtId="41" fontId="0" fillId="0" borderId="0" xfId="3939" applyNumberFormat="1" applyFont="1" applyFill="1" applyAlignment="1">
      <alignment horizontal="right" vertical="center"/>
    </xf>
    <xf numFmtId="10" fontId="0" fillId="0" borderId="0" xfId="3939" applyNumberFormat="1" applyFont="1" applyFill="1" applyAlignment="1">
      <alignment vertical="center"/>
    </xf>
    <xf numFmtId="0" fontId="0" fillId="0" borderId="0" xfId="3939" applyFont="1" applyFill="1" applyAlignment="1">
      <alignment vertical="center" wrapText="1" shrinkToFit="1"/>
    </xf>
    <xf numFmtId="0" fontId="5" fillId="0" borderId="0" xfId="3939" applyNumberFormat="1" applyFont="1" applyFill="1" applyAlignment="1">
      <alignment horizontal="center" vertical="center"/>
    </xf>
    <xf numFmtId="41" fontId="0" fillId="0" borderId="0" xfId="6128" applyNumberFormat="1" applyFont="1" applyFill="1" applyAlignment="1">
      <alignment vertical="center"/>
    </xf>
    <xf numFmtId="0" fontId="11" fillId="0" borderId="0" xfId="3939" applyFont="1" applyFill="1" applyAlignment="1">
      <alignment horizontal="right" vertical="center"/>
    </xf>
    <xf numFmtId="0" fontId="2" fillId="0" borderId="2" xfId="3939" applyFont="1" applyFill="1" applyBorder="1" applyAlignment="1">
      <alignment horizontal="center" vertical="center"/>
    </xf>
    <xf numFmtId="41" fontId="2" fillId="0" borderId="7" xfId="3939" applyNumberFormat="1" applyFont="1" applyFill="1" applyBorder="1" applyAlignment="1">
      <alignment horizontal="center" vertical="center" wrapText="1"/>
    </xf>
    <xf numFmtId="41" fontId="2" fillId="0" borderId="2" xfId="3939" applyNumberFormat="1" applyFont="1" applyFill="1" applyBorder="1" applyAlignment="1">
      <alignment horizontal="center" vertical="center" wrapText="1"/>
    </xf>
    <xf numFmtId="10" fontId="2" fillId="0" borderId="8" xfId="3939" applyNumberFormat="1" applyFont="1" applyFill="1" applyBorder="1" applyAlignment="1">
      <alignment horizontal="center" vertical="center" wrapText="1"/>
    </xf>
    <xf numFmtId="10" fontId="2" fillId="0" borderId="2" xfId="3939" applyNumberFormat="1" applyFont="1" applyFill="1" applyBorder="1" applyAlignment="1">
      <alignment horizontal="center" vertical="center" wrapText="1"/>
    </xf>
    <xf numFmtId="0" fontId="2" fillId="0" borderId="2" xfId="3939" applyFont="1" applyFill="1" applyBorder="1" applyAlignment="1">
      <alignment horizontal="center" vertical="center" wrapText="1" shrinkToFit="1"/>
    </xf>
    <xf numFmtId="0" fontId="2" fillId="0" borderId="2" xfId="3939" applyFont="1" applyFill="1" applyBorder="1" applyAlignment="1">
      <alignment vertical="center"/>
    </xf>
    <xf numFmtId="41" fontId="2" fillId="0" borderId="2" xfId="6128" applyNumberFormat="1" applyFont="1" applyFill="1" applyBorder="1" applyAlignment="1">
      <alignment vertical="center" shrinkToFit="1"/>
    </xf>
    <xf numFmtId="41" fontId="2" fillId="0" borderId="2" xfId="6128" applyNumberFormat="1" applyFont="1" applyFill="1" applyBorder="1" applyAlignment="1">
      <alignment horizontal="right" vertical="center" wrapText="1"/>
    </xf>
    <xf numFmtId="189" fontId="2" fillId="0" borderId="2" xfId="3139" applyNumberFormat="1" applyFont="1" applyFill="1" applyBorder="1" applyAlignment="1">
      <alignment vertical="center" wrapText="1"/>
    </xf>
    <xf numFmtId="10" fontId="2" fillId="0" borderId="2" xfId="3139" applyNumberFormat="1" applyFont="1" applyFill="1" applyBorder="1" applyAlignment="1">
      <alignment vertical="center" wrapText="1"/>
    </xf>
    <xf numFmtId="0" fontId="3" fillId="0" borderId="2" xfId="3939" applyFont="1" applyFill="1" applyBorder="1" applyAlignment="1">
      <alignment horizontal="left" vertical="center" wrapText="1" shrinkToFit="1"/>
    </xf>
    <xf numFmtId="0" fontId="2" fillId="0" borderId="2" xfId="3939" applyFont="1" applyFill="1" applyBorder="1" applyAlignment="1">
      <alignment horizontal="left" vertical="center" shrinkToFit="1"/>
    </xf>
    <xf numFmtId="0" fontId="2" fillId="0" borderId="2" xfId="3939" applyFont="1" applyFill="1" applyBorder="1" applyAlignment="1">
      <alignment vertical="center" shrinkToFit="1"/>
    </xf>
    <xf numFmtId="0" fontId="2" fillId="0" borderId="2" xfId="3939" applyFont="1" applyFill="1" applyBorder="1" applyAlignment="1">
      <alignment vertical="center" wrapText="1" shrinkToFit="1"/>
    </xf>
    <xf numFmtId="0" fontId="3" fillId="0" borderId="2" xfId="3939" applyFont="1" applyFill="1" applyBorder="1" applyAlignment="1">
      <alignment horizontal="left" vertical="center" shrinkToFit="1"/>
    </xf>
    <xf numFmtId="41" fontId="3" fillId="0" borderId="2" xfId="6128" applyNumberFormat="1" applyFont="1" applyFill="1" applyBorder="1" applyAlignment="1">
      <alignment horizontal="right" vertical="center" shrinkToFit="1"/>
    </xf>
    <xf numFmtId="189" fontId="11" fillId="0" borderId="2" xfId="3939" applyNumberFormat="1" applyFont="1" applyFill="1" applyBorder="1" applyAlignment="1">
      <alignment vertical="center"/>
    </xf>
    <xf numFmtId="176" fontId="3" fillId="0" borderId="2" xfId="3939" applyNumberFormat="1" applyFont="1" applyFill="1" applyBorder="1" applyAlignment="1">
      <alignment vertical="center" wrapText="1" shrinkToFit="1"/>
    </xf>
    <xf numFmtId="0" fontId="3" fillId="0" borderId="2" xfId="3939" applyFont="1" applyFill="1" applyBorder="1" applyAlignment="1">
      <alignment vertical="center" wrapText="1" shrinkToFit="1"/>
    </xf>
    <xf numFmtId="0" fontId="2" fillId="0" borderId="3" xfId="3939" applyFont="1" applyFill="1" applyBorder="1" applyAlignment="1">
      <alignment horizontal="left" vertical="center" shrinkToFit="1"/>
    </xf>
    <xf numFmtId="0" fontId="2" fillId="0" borderId="4" xfId="3939" applyFont="1" applyFill="1" applyBorder="1" applyAlignment="1">
      <alignment horizontal="left" vertical="center" shrinkToFit="1"/>
    </xf>
    <xf numFmtId="41" fontId="2" fillId="0" borderId="2" xfId="6128" applyNumberFormat="1" applyFont="1" applyFill="1" applyBorder="1" applyAlignment="1">
      <alignment horizontal="right" vertical="center" shrinkToFit="1"/>
    </xf>
    <xf numFmtId="1" fontId="3" fillId="0" borderId="2" xfId="3939" applyNumberFormat="1" applyFont="1" applyFill="1" applyBorder="1" applyAlignment="1" applyProtection="1">
      <alignment horizontal="left" vertical="center" shrinkToFit="1"/>
      <protection locked="0"/>
    </xf>
    <xf numFmtId="41" fontId="3" fillId="0" borderId="2" xfId="6128" applyNumberFormat="1" applyFont="1" applyFill="1" applyBorder="1" applyAlignment="1" applyProtection="1">
      <alignment horizontal="right" vertical="center" shrinkToFit="1"/>
      <protection locked="0"/>
    </xf>
    <xf numFmtId="1" fontId="2" fillId="0" borderId="2" xfId="3939" applyNumberFormat="1" applyFont="1" applyFill="1" applyBorder="1" applyAlignment="1" applyProtection="1">
      <alignment horizontal="left" vertical="center" shrinkToFit="1"/>
      <protection locked="0"/>
    </xf>
    <xf numFmtId="41" fontId="2" fillId="0" borderId="2" xfId="6128" applyNumberFormat="1" applyFont="1" applyFill="1" applyBorder="1" applyAlignment="1" applyProtection="1">
      <alignment horizontal="right" vertical="center" shrinkToFit="1"/>
      <protection locked="0"/>
    </xf>
    <xf numFmtId="0" fontId="3" fillId="0" borderId="2" xfId="3939" applyNumberFormat="1" applyFont="1" applyFill="1" applyBorder="1" applyAlignment="1" applyProtection="1">
      <alignment horizontal="left" vertical="center" shrinkToFit="1"/>
      <protection locked="0"/>
    </xf>
    <xf numFmtId="41" fontId="3" fillId="0" borderId="2" xfId="6128" applyNumberFormat="1" applyFont="1" applyFill="1" applyBorder="1" applyAlignment="1">
      <alignment horizontal="right" vertical="center"/>
    </xf>
    <xf numFmtId="41" fontId="2" fillId="0" borderId="2" xfId="6128" applyNumberFormat="1" applyFont="1" applyFill="1" applyBorder="1" applyAlignment="1">
      <alignment horizontal="right" vertical="center"/>
    </xf>
    <xf numFmtId="189" fontId="1" fillId="0" borderId="2" xfId="3939" applyNumberFormat="1" applyFont="1" applyFill="1" applyBorder="1" applyAlignment="1">
      <alignment vertical="center"/>
    </xf>
    <xf numFmtId="41" fontId="3" fillId="0" borderId="2" xfId="6128" applyNumberFormat="1" applyFont="1" applyFill="1" applyBorder="1" applyAlignment="1">
      <alignment horizontal="right" vertical="center" wrapText="1"/>
    </xf>
    <xf numFmtId="1" fontId="12" fillId="0" borderId="2" xfId="3939" applyNumberFormat="1" applyFont="1" applyFill="1" applyBorder="1" applyAlignment="1" applyProtection="1">
      <alignment horizontal="left" vertical="center" shrinkToFit="1"/>
      <protection locked="0"/>
    </xf>
    <xf numFmtId="1" fontId="2" fillId="0" borderId="3" xfId="3939" applyNumberFormat="1" applyFont="1" applyFill="1" applyBorder="1" applyAlignment="1" applyProtection="1">
      <alignment horizontal="left" vertical="center" shrinkToFit="1"/>
      <protection locked="0"/>
    </xf>
    <xf numFmtId="1" fontId="2" fillId="0" borderId="4" xfId="3939" applyNumberFormat="1" applyFont="1" applyFill="1" applyBorder="1" applyAlignment="1" applyProtection="1">
      <alignment horizontal="left" vertical="center" shrinkToFit="1"/>
      <protection locked="0"/>
    </xf>
    <xf numFmtId="1" fontId="2" fillId="0" borderId="2" xfId="3457" applyNumberFormat="1" applyFont="1" applyFill="1" applyBorder="1" applyAlignment="1" applyProtection="1">
      <alignment horizontal="left" vertical="center"/>
      <protection locked="0"/>
    </xf>
    <xf numFmtId="1" fontId="3" fillId="0" borderId="2" xfId="3457" applyNumberFormat="1" applyFont="1" applyFill="1" applyBorder="1" applyAlignment="1" applyProtection="1">
      <alignment horizontal="left" vertical="center" indent="2"/>
      <protection locked="0"/>
    </xf>
    <xf numFmtId="1" fontId="3" fillId="0" borderId="2" xfId="3457" applyNumberFormat="1" applyFont="1" applyFill="1" applyBorder="1" applyAlignment="1" applyProtection="1">
      <alignment horizontal="left" vertical="center"/>
      <protection locked="0"/>
    </xf>
    <xf numFmtId="1" fontId="3" fillId="0" borderId="2" xfId="3457" applyNumberFormat="1" applyFont="1" applyFill="1" applyBorder="1" applyAlignment="1" applyProtection="1">
      <alignment vertical="center"/>
      <protection locked="0"/>
    </xf>
    <xf numFmtId="0" fontId="2" fillId="0" borderId="2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 indent="1"/>
    </xf>
    <xf numFmtId="0" fontId="2" fillId="0" borderId="3" xfId="3939" applyFont="1" applyFill="1" applyBorder="1" applyAlignment="1">
      <alignment horizontal="center" vertical="center" shrinkToFit="1"/>
    </xf>
    <xf numFmtId="0" fontId="2" fillId="0" borderId="4" xfId="3939" applyFont="1" applyFill="1" applyBorder="1" applyAlignment="1">
      <alignment horizontal="center" vertical="center" shrinkToFit="1"/>
    </xf>
    <xf numFmtId="41" fontId="2" fillId="0" borderId="2" xfId="6128" applyNumberFormat="1" applyFont="1" applyFill="1" applyBorder="1" applyAlignment="1">
      <alignment vertical="center"/>
    </xf>
    <xf numFmtId="0" fontId="1" fillId="0" borderId="0" xfId="3939" applyFont="1" applyFill="1" applyBorder="1" applyAlignment="1">
      <alignment horizontal="center" vertical="center"/>
    </xf>
    <xf numFmtId="189" fontId="1" fillId="0" borderId="0" xfId="6128" applyNumberFormat="1" applyFont="1" applyFill="1" applyBorder="1" applyAlignment="1">
      <alignment vertical="center"/>
    </xf>
    <xf numFmtId="189" fontId="1" fillId="0" borderId="0" xfId="6128" applyNumberFormat="1" applyFont="1" applyFill="1" applyBorder="1" applyAlignment="1">
      <alignment horizontal="right" vertical="center"/>
    </xf>
    <xf numFmtId="9" fontId="1" fillId="0" borderId="0" xfId="3139" applyFont="1" applyFill="1" applyBorder="1" applyAlignment="1">
      <alignment vertical="center" wrapText="1"/>
    </xf>
    <xf numFmtId="10" fontId="1" fillId="0" borderId="0" xfId="6128" applyNumberFormat="1" applyFont="1" applyFill="1" applyBorder="1" applyAlignment="1">
      <alignment vertical="center" wrapText="1"/>
    </xf>
    <xf numFmtId="0" fontId="11" fillId="0" borderId="0" xfId="3939" applyFont="1" applyFill="1" applyBorder="1" applyAlignment="1">
      <alignment vertical="center" wrapText="1" shrinkToFit="1"/>
    </xf>
    <xf numFmtId="0" fontId="0" fillId="0" borderId="0" xfId="0" applyFont="1"/>
    <xf numFmtId="0" fontId="15" fillId="0" borderId="0" xfId="0" applyNumberFormat="1" applyFont="1" applyFill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9" xfId="0" applyFont="1" applyFill="1" applyBorder="1"/>
    <xf numFmtId="0" fontId="0" fillId="0" borderId="4" xfId="0" applyFont="1" applyFill="1" applyBorder="1"/>
    <xf numFmtId="0" fontId="4" fillId="0" borderId="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1" fontId="4" fillId="0" borderId="2" xfId="0" applyNumberFormat="1" applyFont="1" applyFill="1" applyBorder="1" applyAlignment="1">
      <alignment horizontal="center" vertical="center" wrapText="1"/>
    </xf>
    <xf numFmtId="1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/>
    </xf>
    <xf numFmtId="41" fontId="4" fillId="0" borderId="2" xfId="37" applyNumberFormat="1" applyFont="1" applyFill="1" applyBorder="1" applyAlignment="1">
      <alignment vertical="center"/>
    </xf>
    <xf numFmtId="43" fontId="4" fillId="0" borderId="2" xfId="37" applyNumberFormat="1" applyFont="1" applyFill="1" applyBorder="1" applyAlignment="1">
      <alignment vertical="center"/>
    </xf>
    <xf numFmtId="0" fontId="0" fillId="0" borderId="2" xfId="0" applyFont="1" applyFill="1" applyBorder="1" applyAlignment="1">
      <alignment horizontal="left" vertical="center"/>
    </xf>
    <xf numFmtId="41" fontId="4" fillId="0" borderId="2" xfId="0" applyNumberFormat="1" applyFont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41" fontId="0" fillId="0" borderId="2" xfId="37" applyNumberFormat="1" applyFont="1" applyFill="1" applyBorder="1" applyAlignment="1">
      <alignment vertical="center"/>
    </xf>
    <xf numFmtId="43" fontId="0" fillId="0" borderId="2" xfId="37" applyNumberFormat="1" applyFont="1" applyFill="1" applyBorder="1" applyAlignment="1">
      <alignment vertical="center"/>
    </xf>
    <xf numFmtId="0" fontId="0" fillId="0" borderId="2" xfId="0" applyFont="1" applyFill="1" applyBorder="1" applyAlignment="1">
      <alignment horizontal="left" vertical="center" wrapText="1"/>
    </xf>
    <xf numFmtId="41" fontId="0" fillId="0" borderId="2" xfId="0" applyNumberFormat="1" applyFont="1" applyBorder="1" applyAlignment="1">
      <alignment vertical="center"/>
    </xf>
    <xf numFmtId="0" fontId="4" fillId="0" borderId="2" xfId="0" applyFont="1" applyFill="1" applyBorder="1" applyAlignment="1">
      <alignment horizontal="left" vertical="center"/>
    </xf>
    <xf numFmtId="1" fontId="0" fillId="0" borderId="2" xfId="0" applyNumberFormat="1" applyFont="1" applyFill="1" applyBorder="1" applyAlignment="1" applyProtection="1">
      <alignment horizontal="left" vertical="center"/>
      <protection locked="0"/>
    </xf>
    <xf numFmtId="0" fontId="0" fillId="0" borderId="10" xfId="0" applyFont="1" applyFill="1" applyBorder="1" applyAlignment="1">
      <alignment vertical="center"/>
    </xf>
    <xf numFmtId="41" fontId="0" fillId="0" borderId="2" xfId="0" applyNumberFormat="1" applyFont="1" applyBorder="1"/>
    <xf numFmtId="1" fontId="4" fillId="0" borderId="2" xfId="0" applyNumberFormat="1" applyFont="1" applyFill="1" applyBorder="1" applyAlignment="1" applyProtection="1">
      <alignment horizontal="left" vertical="center"/>
      <protection locked="0"/>
    </xf>
    <xf numFmtId="0" fontId="0" fillId="0" borderId="2" xfId="0" applyFont="1" applyBorder="1" applyAlignment="1">
      <alignment vertical="center"/>
    </xf>
    <xf numFmtId="0" fontId="0" fillId="0" borderId="2" xfId="0" applyFont="1" applyBorder="1"/>
    <xf numFmtId="41" fontId="4" fillId="0" borderId="2" xfId="0" applyNumberFormat="1" applyFont="1" applyFill="1" applyBorder="1" applyAlignment="1">
      <alignment vertical="center"/>
    </xf>
    <xf numFmtId="0" fontId="0" fillId="0" borderId="0" xfId="0" applyFont="1" applyAlignment="1">
      <alignment horizontal="right" vertical="center"/>
    </xf>
    <xf numFmtId="0" fontId="4" fillId="0" borderId="4" xfId="0" applyFont="1" applyFill="1" applyBorder="1" applyAlignment="1">
      <alignment horizontal="center" vertical="center"/>
    </xf>
    <xf numFmtId="43" fontId="4" fillId="0" borderId="2" xfId="0" applyNumberFormat="1" applyFont="1" applyFill="1" applyBorder="1" applyAlignment="1">
      <alignment vertical="center"/>
    </xf>
    <xf numFmtId="43" fontId="0" fillId="0" borderId="2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left" vertical="center"/>
    </xf>
    <xf numFmtId="49" fontId="16" fillId="0" borderId="0" xfId="0" applyNumberFormat="1" applyFont="1" applyAlignment="1">
      <alignment vertical="center" wrapText="1"/>
    </xf>
    <xf numFmtId="49" fontId="16" fillId="0" borderId="0" xfId="0" applyNumberFormat="1" applyFont="1" applyAlignment="1">
      <alignment horizontal="center" vertical="center" wrapText="1"/>
    </xf>
    <xf numFmtId="49" fontId="17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 shrinkToFit="1"/>
    </xf>
    <xf numFmtId="0" fontId="21" fillId="0" borderId="0" xfId="0" applyFont="1" applyAlignment="1">
      <alignment horizontal="right" vertical="center"/>
    </xf>
  </cellXfs>
  <cellStyles count="9305">
    <cellStyle name="常规" xfId="0" builtinId="0"/>
    <cellStyle name="Accent6 - 40% 2 2 6" xfId="1"/>
    <cellStyle name="货币[0]" xfId="2" builtinId="7"/>
    <cellStyle name="20% - 强调文字颜色 3 26" xfId="3"/>
    <cellStyle name="20% - 强调文字颜色 3 31" xfId="4"/>
    <cellStyle name="60% - 强调文字颜色 5 33" xfId="5"/>
    <cellStyle name="60% - 强调文字颜色 5 28" xfId="6"/>
    <cellStyle name="汇总 3 2 10" xfId="7"/>
    <cellStyle name="40% - 强调文字颜色 4 32" xfId="8"/>
    <cellStyle name="40% - 强调文字颜色 4 27" xfId="9"/>
    <cellStyle name="输入" xfId="10" builtinId="20"/>
    <cellStyle name="20% - 强调文字颜色 2 3 6" xfId="11"/>
    <cellStyle name="常规 44" xfId="12"/>
    <cellStyle name="常规 39" xfId="13"/>
    <cellStyle name="货币" xfId="14" builtinId="4"/>
    <cellStyle name="40% - 强调文字颜色 5 40" xfId="15"/>
    <cellStyle name="40% - 强调文字颜色 5 35" xfId="16"/>
    <cellStyle name="20% - 强调文字颜色 4 29" xfId="17"/>
    <cellStyle name="20% - 强调文字颜色 4 34" xfId="18"/>
    <cellStyle name="60% - 强调文字颜色 6 41" xfId="19"/>
    <cellStyle name="输入 6 8 2" xfId="20"/>
    <cellStyle name="输入 5 2 7 2" xfId="21"/>
    <cellStyle name="60% - 强调文字颜色 6 36" xfId="22"/>
    <cellStyle name="20% - 强调文字颜色 2 4 2 3" xfId="23"/>
    <cellStyle name="输出 6 10 2 2" xfId="24"/>
    <cellStyle name="20% - 强调文字颜色 3" xfId="25" builtinId="38"/>
    <cellStyle name="20% - 强调文字颜色 3 5 5" xfId="26"/>
    <cellStyle name="千位分隔[0]" xfId="27" builtinId="6"/>
    <cellStyle name="常规 3 4 3" xfId="28"/>
    <cellStyle name="Accent2 - 40%" xfId="29"/>
    <cellStyle name="40% - 强调文字颜色 3" xfId="30" builtinId="39"/>
    <cellStyle name="汇总 4 2 6 2 2" xfId="31"/>
    <cellStyle name="差" xfId="32" builtinId="27"/>
    <cellStyle name="Accent3 - 40% 2 2 3" xfId="33"/>
    <cellStyle name="注释 2 2 8" xfId="34"/>
    <cellStyle name="20% - 强调文字颜色 4 6 3" xfId="35"/>
    <cellStyle name="60% - 强调文字颜色 1 4 2 2" xfId="36"/>
    <cellStyle name="千位分隔" xfId="37" builtinId="3"/>
    <cellStyle name="60% - 强调文字颜色 3" xfId="38" builtinId="40"/>
    <cellStyle name="Accent4 2 4" xfId="39"/>
    <cellStyle name="超链接" xfId="40" builtinId="8"/>
    <cellStyle name="20% - 强调文字颜色 5 33" xfId="41"/>
    <cellStyle name="20% - 强调文字颜色 5 28" xfId="42"/>
    <cellStyle name="汇总 2 2 6 4 2 2" xfId="43"/>
    <cellStyle name="40% - 强调文字颜色 6 29" xfId="44"/>
    <cellStyle name="40% - 强调文字颜色 6 34" xfId="45"/>
    <cellStyle name="注释 5 2 7" xfId="46"/>
    <cellStyle name="60% - 强调文字颜色 3 13" xfId="47"/>
    <cellStyle name="40% - 强调文字颜色 2 12" xfId="48"/>
    <cellStyle name="20% - 强调文字颜色 1 11" xfId="49"/>
    <cellStyle name="百分比" xfId="50" builtinId="5"/>
    <cellStyle name="Accent4 - 40% 2 2 4" xfId="51"/>
    <cellStyle name="计算 2 2 5 5 2 3" xfId="52"/>
    <cellStyle name="已访问的超链接" xfId="53" builtinId="9"/>
    <cellStyle name="20% - 强调文字颜色 6 4 2 2" xfId="54"/>
    <cellStyle name="60% - 强调文字颜色 3 46" xfId="55"/>
    <cellStyle name="40% - 强调文字颜色 2 45" xfId="56"/>
    <cellStyle name="20% - 强调文字颜色 1 44" xfId="57"/>
    <cellStyle name="20% - 强调文字颜色 1 39" xfId="58"/>
    <cellStyle name="20% - 强调文字颜色 4 5" xfId="59"/>
    <cellStyle name="e鯪9Y_x000b_ 3 2" xfId="60"/>
    <cellStyle name="Accent6 - 60% 2 4" xfId="61"/>
    <cellStyle name="_ET_STYLE_NoName_00__Sheet3" xfId="62"/>
    <cellStyle name="注释" xfId="63" builtinId="10"/>
    <cellStyle name="汇总 3 2 2 5" xfId="64"/>
    <cellStyle name="60% - 强调文字颜色 2 3" xfId="65"/>
    <cellStyle name="60% - 强调文字颜色 2" xfId="66" builtinId="36"/>
    <cellStyle name="Accent4 2 3" xfId="67"/>
    <cellStyle name="20% - 强调文字颜色 4 4 2 4" xfId="68"/>
    <cellStyle name="20% - 强调文字颜色 5 3 6" xfId="69"/>
    <cellStyle name="标题 4" xfId="70" builtinId="19"/>
    <cellStyle name="20% - 强调文字颜色 4 5 5" xfId="71"/>
    <cellStyle name="警告文本" xfId="72" builtinId="11"/>
    <cellStyle name="常规 4 4 3" xfId="73"/>
    <cellStyle name="输出 4 3 4 3" xfId="74"/>
    <cellStyle name="常规 4 2 2 3" xfId="75"/>
    <cellStyle name="40% - 强调文字颜色 5 4 7" xfId="76"/>
    <cellStyle name="20% - 强调文字颜色 4 4 2" xfId="77"/>
    <cellStyle name="标题" xfId="78" builtinId="15"/>
    <cellStyle name="解释性文本" xfId="79" builtinId="53"/>
    <cellStyle name="标题 1 5 2" xfId="80"/>
    <cellStyle name="计算 2 2 3 5 2 2" xfId="81"/>
    <cellStyle name="20% - 强调文字颜色 5 3 3" xfId="82"/>
    <cellStyle name="输入 4 3 6 3" xfId="83"/>
    <cellStyle name="标题 1" xfId="84" builtinId="16"/>
    <cellStyle name="20% - 强调文字颜色 4 4 2 2" xfId="85"/>
    <cellStyle name="计算 2 2 3 5 2 3" xfId="86"/>
    <cellStyle name="20% - 强调文字颜色 5 3 4" xfId="87"/>
    <cellStyle name="汇总 3 2 2 4 2 2" xfId="88"/>
    <cellStyle name="0,0_x000d__x000a_NA_x000d__x000a_" xfId="89"/>
    <cellStyle name="差 7" xfId="90"/>
    <cellStyle name="60% - 强调文字颜色 2 2 2 2" xfId="91"/>
    <cellStyle name="标题 2" xfId="92" builtinId="17"/>
    <cellStyle name="60% - 强调文字颜色 1" xfId="93" builtinId="32"/>
    <cellStyle name="Accent4 2 2" xfId="94"/>
    <cellStyle name="常规 2 2 2_附件3：中期财政规划套表" xfId="95"/>
    <cellStyle name="20% - 强调文字颜色 4 4 2 3" xfId="96"/>
    <cellStyle name="20% - 强调文字颜色 5 3 5" xfId="97"/>
    <cellStyle name="标题 3" xfId="98" builtinId="18"/>
    <cellStyle name="60% - 强调文字颜色 4" xfId="99" builtinId="44"/>
    <cellStyle name="Accent4 2 5" xfId="100"/>
    <cellStyle name="输出" xfId="101" builtinId="21"/>
    <cellStyle name="常规 85" xfId="102"/>
    <cellStyle name="常规 90" xfId="103"/>
    <cellStyle name="40% - 强调文字颜色 3 4 7" xfId="104"/>
    <cellStyle name="20% - 强调文字颜色 2 4 2" xfId="105"/>
    <cellStyle name="汇总 4 2 11 2" xfId="106"/>
    <cellStyle name="好_Book1 2 6" xfId="107"/>
    <cellStyle name="60% - 强调文字颜色 6 18" xfId="108"/>
    <cellStyle name="60% - 强调文字颜色 6 23" xfId="109"/>
    <cellStyle name="40% - 强调文字颜色 5 17" xfId="110"/>
    <cellStyle name="40% - 强调文字颜色 5 22" xfId="111"/>
    <cellStyle name="20% - 强调文字颜色 4 21" xfId="112"/>
    <cellStyle name="20% - 强调文字颜色 4 16" xfId="113"/>
    <cellStyle name="计算" xfId="114" builtinId="22"/>
    <cellStyle name="标题 1 2 2 4" xfId="115"/>
    <cellStyle name="40% - 强调文字颜色 3 3 3" xfId="116"/>
    <cellStyle name="汇总 4 2 6 2" xfId="117"/>
    <cellStyle name="_Book1_1_云南省建国前入党的老党员补贴有关情况统计表2010(1).01" xfId="118"/>
    <cellStyle name="常规 26" xfId="119"/>
    <cellStyle name="常规 31" xfId="120"/>
    <cellStyle name="Accent1 - 20% 3 3" xfId="121"/>
    <cellStyle name="20% - 强调文字颜色 1 4 3" xfId="122"/>
    <cellStyle name="检查单元格" xfId="123" builtinId="23"/>
    <cellStyle name="汇总 3 6 2" xfId="124"/>
    <cellStyle name="常规 13 5" xfId="125"/>
    <cellStyle name="20% - 强调文字颜色 2 4 2 6" xfId="126"/>
    <cellStyle name="20% - 强调文字颜色 6" xfId="127" builtinId="50"/>
    <cellStyle name="好_7.1罗平县大学生“村官”统计季报表(7月修订，下发空表)" xfId="128"/>
    <cellStyle name="20% - 强调文字颜色 2 31" xfId="129"/>
    <cellStyle name="20% - 强调文字颜色 2 26" xfId="130"/>
    <cellStyle name="好_分科室 2 6" xfId="131"/>
    <cellStyle name="输出 3 9 2" xfId="132"/>
    <cellStyle name="60% - 强调文字颜色 4 28" xfId="133"/>
    <cellStyle name="60% - 强调文字颜色 4 33" xfId="134"/>
    <cellStyle name="40% - 强调文字颜色 3 27" xfId="135"/>
    <cellStyle name="40% - 强调文字颜色 3 32" xfId="136"/>
    <cellStyle name="强调文字颜色 2" xfId="137" builtinId="33"/>
    <cellStyle name="汇总 4 3 5 2 3" xfId="138"/>
    <cellStyle name="常规 2 2 2 5" xfId="139"/>
    <cellStyle name="输出 5 2 5 2" xfId="140"/>
    <cellStyle name="链接单元格" xfId="141" builtinId="24"/>
    <cellStyle name="好_7.1罗平县大学生“村官”统计季报表(7月修订，下发空表) 3 5" xfId="142"/>
    <cellStyle name="20% - 强调文字颜色 6 3 5" xfId="143"/>
    <cellStyle name="20% - 强调文字颜色 3 3 2 5" xfId="144"/>
    <cellStyle name="汇总" xfId="145" builtinId="25"/>
    <cellStyle name="汇总 5 2 5 2 2" xfId="146"/>
    <cellStyle name="汇总 4 2 2 3 2 3" xfId="147"/>
    <cellStyle name="20% - 强调文字颜色 1 6 6" xfId="148"/>
    <cellStyle name="好" xfId="149" builtinId="26"/>
    <cellStyle name="汇总 3 4 4 2 2" xfId="150"/>
    <cellStyle name="适中" xfId="151" builtinId="28"/>
    <cellStyle name="40% - 强调文字颜色 6 15" xfId="152"/>
    <cellStyle name="40% - 强调文字颜色 6 20" xfId="153"/>
    <cellStyle name="20% - 强调文字颜色 5 14" xfId="154"/>
    <cellStyle name="输入 2 2 6 5 2 2" xfId="155"/>
    <cellStyle name="20% - 强调文字颜色 4 2 2 6" xfId="156"/>
    <cellStyle name="20% - 强调文字颜色 3 3" xfId="157"/>
    <cellStyle name="20% - 强调文字颜色 2 4 2 5" xfId="158"/>
    <cellStyle name="20% - 强调文字颜色 5" xfId="159" builtinId="46"/>
    <cellStyle name="汇总 5 2 6 3" xfId="160"/>
    <cellStyle name="20% - 强调文字颜色 2 30" xfId="161"/>
    <cellStyle name="20% - 强调文字颜色 2 25" xfId="162"/>
    <cellStyle name="好_分科室 2 5" xfId="163"/>
    <cellStyle name="60% - 强调文字颜色 4 27" xfId="164"/>
    <cellStyle name="60% - 强调文字颜色 4 32" xfId="165"/>
    <cellStyle name="40% - 强调文字颜色 3 26" xfId="166"/>
    <cellStyle name="40% - 强调文字颜色 3 31" xfId="167"/>
    <cellStyle name="强调文字颜色 1" xfId="168" builtinId="29"/>
    <cellStyle name="汇总 4 3 5 2 2" xfId="169"/>
    <cellStyle name="常规 2 2 2 4" xfId="170"/>
    <cellStyle name="20% - 强调文字颜色 1" xfId="171" builtinId="30"/>
    <cellStyle name="40% - 强调文字颜色 1" xfId="172" builtinId="31"/>
    <cellStyle name="20% - 强调文字颜色 2 4 2 2" xfId="173"/>
    <cellStyle name="20% - 强调文字颜色 2" xfId="174" builtinId="34"/>
    <cellStyle name="40% - 强调文字颜色 2" xfId="175" builtinId="35"/>
    <cellStyle name="好_附件3：中期财政规划套表" xfId="176"/>
    <cellStyle name="输出 3 9 3" xfId="177"/>
    <cellStyle name="60% - 强调文字颜色 4 29" xfId="178"/>
    <cellStyle name="60% - 强调文字颜色 4 34" xfId="179"/>
    <cellStyle name="40% - 强调文字颜色 3 28" xfId="180"/>
    <cellStyle name="40% - 强调文字颜色 3 33" xfId="181"/>
    <cellStyle name="20% - 强调文字颜色 2 32" xfId="182"/>
    <cellStyle name="20% - 强调文字颜色 2 27" xfId="183"/>
    <cellStyle name="强调文字颜色 3" xfId="184" builtinId="37"/>
    <cellStyle name="常规 2 2 2 6" xfId="185"/>
    <cellStyle name="20% - 强调文字颜色 2 33" xfId="186"/>
    <cellStyle name="20% - 强调文字颜色 2 28" xfId="187"/>
    <cellStyle name="PSChar" xfId="188"/>
    <cellStyle name="60% - 强调文字颜色 4 35" xfId="189"/>
    <cellStyle name="60% - 强调文字颜色 4 40" xfId="190"/>
    <cellStyle name="40% - 强调文字颜色 3 29" xfId="191"/>
    <cellStyle name="40% - 强调文字颜色 3 34" xfId="192"/>
    <cellStyle name="强调文字颜色 4" xfId="193" builtinId="41"/>
    <cellStyle name="常规 2 2 2 7" xfId="194"/>
    <cellStyle name="20% - 强调文字颜色 2 4 2 4" xfId="195"/>
    <cellStyle name="输出 6 10 2 3" xfId="196"/>
    <cellStyle name="20% - 强调文字颜色 4" xfId="197" builtinId="42"/>
    <cellStyle name="40% - 强调文字颜色 4" xfId="198" builtinId="43"/>
    <cellStyle name="汇总 4 2 6 2 3" xfId="199"/>
    <cellStyle name="60% - 强调文字颜色 4 36" xfId="200"/>
    <cellStyle name="60% - 强调文字颜色 4 41" xfId="201"/>
    <cellStyle name="40% - 强调文字颜色 3 35" xfId="202"/>
    <cellStyle name="40% - 强调文字颜色 3 40" xfId="203"/>
    <cellStyle name="20% - 强调文字颜色 2 34" xfId="204"/>
    <cellStyle name="20% - 强调文字颜色 2 29" xfId="205"/>
    <cellStyle name="计算 2 4 4 2 2" xfId="206"/>
    <cellStyle name="强调文字颜色 5" xfId="207" builtinId="45"/>
    <cellStyle name="汇总 3 2 6 7 2" xfId="208"/>
    <cellStyle name="60% - 强调文字颜色 6 5 2" xfId="209"/>
    <cellStyle name="40% - 强调文字颜色 5" xfId="210" builtinId="47"/>
    <cellStyle name="60% - 强调文字颜色 5" xfId="211" builtinId="48"/>
    <cellStyle name="Accent4 2 6" xfId="212"/>
    <cellStyle name="60% - 强调文字颜色 4 37" xfId="213"/>
    <cellStyle name="60% - 强调文字颜色 4 42" xfId="214"/>
    <cellStyle name="40% - 强调文字颜色 3 36" xfId="215"/>
    <cellStyle name="40% - 强调文字颜色 3 41" xfId="216"/>
    <cellStyle name="20% - 强调文字颜色 2 40" xfId="217"/>
    <cellStyle name="20% - 强调文字颜色 2 35" xfId="218"/>
    <cellStyle name="计算 2 4 4 2 3" xfId="219"/>
    <cellStyle name="强调文字颜色 6" xfId="220" builtinId="49"/>
    <cellStyle name="60% - 强调文字颜色 6 5 3" xfId="221"/>
    <cellStyle name="40% - 强调文字颜色 4 3 7" xfId="222"/>
    <cellStyle name="20% - 强调文字颜色 3 3 2" xfId="223"/>
    <cellStyle name="_弱电系统设备配置报价清单" xfId="224"/>
    <cellStyle name="40% - 强调文字颜色 6" xfId="225" builtinId="51"/>
    <cellStyle name="60% - 强调文字颜色 6" xfId="226" builtinId="52"/>
    <cellStyle name="差_7.1罗平县大学生“村官”统计季报表(7月修订，下发空表) 3_附件3：中期财政规划套表" xfId="227"/>
    <cellStyle name="_ET_STYLE_NoName_00__Book1" xfId="228"/>
    <cellStyle name="汇总 36" xfId="229"/>
    <cellStyle name="汇总 41" xfId="230"/>
    <cellStyle name="强调文字颜色 4 42" xfId="231"/>
    <cellStyle name="强调文字颜色 4 37" xfId="232"/>
    <cellStyle name="_ET_STYLE_NoName_00_" xfId="233"/>
    <cellStyle name="40% - 强调文字颜色 6 11" xfId="234"/>
    <cellStyle name="汇总 5 5 3" xfId="235"/>
    <cellStyle name="20% - 强调文字颜色 5 10" xfId="236"/>
    <cellStyle name="_Book1_1" xfId="237"/>
    <cellStyle name="输出 4 2 3 5 2 2" xfId="238"/>
    <cellStyle name="计算 2 2 3 3 2 3" xfId="239"/>
    <cellStyle name="20% - 强调文字颜色 3 3 4" xfId="240"/>
    <cellStyle name="20% - 强调文字颜色 4 2 2 2" xfId="241"/>
    <cellStyle name="20% - 强调文字颜色 4 5 3" xfId="242"/>
    <cellStyle name="_ET_STYLE_NoName_00_ 2" xfId="243"/>
    <cellStyle name="_20100326高清市院遂宁检察院1080P配置清单26日改" xfId="244"/>
    <cellStyle name="标题 1 3" xfId="245"/>
    <cellStyle name="60% - 强调文字颜色 6 39" xfId="246"/>
    <cellStyle name="60% - 强调文字颜色 6 44" xfId="247"/>
    <cellStyle name="40% - 强调文字颜色 5 38" xfId="248"/>
    <cellStyle name="40% - 强调文字颜色 5 43" xfId="249"/>
    <cellStyle name="20% - 强调文字颜色 4 42" xfId="250"/>
    <cellStyle name="20% - 强调文字颜色 4 37" xfId="251"/>
    <cellStyle name="60% - 强调文字颜色 2 17" xfId="252"/>
    <cellStyle name="60% - 强调文字颜色 2 22" xfId="253"/>
    <cellStyle name="输出 5 3 3 3" xfId="254"/>
    <cellStyle name="40% - 强调文字颜色 1 16" xfId="255"/>
    <cellStyle name="40% - 强调文字颜色 1 21" xfId="256"/>
    <cellStyle name="_20140303 江门市市级价格调节基金2013年收支情况及2014年支出计划一览表" xfId="257"/>
    <cellStyle name="40% - 强调文字颜色 2 8" xfId="258"/>
    <cellStyle name="_Book1_2_云南省建国前入党的老党员补贴有关情况统计表2010(1).01" xfId="259"/>
    <cellStyle name="20% - 强调文字颜色 5 2 2 3" xfId="260"/>
    <cellStyle name="60% - 强调文字颜色 5 16" xfId="261"/>
    <cellStyle name="60% - 强调文字颜色 5 21" xfId="262"/>
    <cellStyle name="40% - 强调文字颜色 4 15" xfId="263"/>
    <cellStyle name="40% - 强调文字颜色 4 20" xfId="264"/>
    <cellStyle name="20% - 强调文字颜色 3 14" xfId="265"/>
    <cellStyle name="标题 1 4" xfId="266"/>
    <cellStyle name="60% - 强调文字颜色 6 45" xfId="267"/>
    <cellStyle name="40% - 强调文字颜色 5 39" xfId="268"/>
    <cellStyle name="40% - 强调文字颜色 5 44" xfId="269"/>
    <cellStyle name="20% - 强调文字颜色 4 43" xfId="270"/>
    <cellStyle name="20% - 强调文字颜色 4 38" xfId="271"/>
    <cellStyle name="_Book1_云南省建国前入党的老党员补贴有关情况统计表2010(1).01" xfId="272"/>
    <cellStyle name="_2013年计划草案20121106" xfId="273"/>
    <cellStyle name="60% - 强调文字颜色 5 5 3" xfId="274"/>
    <cellStyle name="注释 5 8 2" xfId="275"/>
    <cellStyle name="60% - 强调文字颜色 4 48" xfId="276"/>
    <cellStyle name="40% - 强调文字颜色 3 47" xfId="277"/>
    <cellStyle name="20% - 强调文字颜色 2 46" xfId="278"/>
    <cellStyle name=" 1" xfId="279"/>
    <cellStyle name="百分比 4 2 4" xfId="280"/>
    <cellStyle name="20% - 强调文字颜色 3 2 2 2" xfId="281"/>
    <cellStyle name="_2013年市本级城建资金安排计划表（2013.1.6,含机关部队）" xfId="282"/>
    <cellStyle name="40% - 强调文字颜色 6 28" xfId="283"/>
    <cellStyle name="40% - 强调文字颜色 6 33" xfId="284"/>
    <cellStyle name="20% - 强调文字颜色 5 32" xfId="285"/>
    <cellStyle name="20% - 强调文字颜色 5 27" xfId="286"/>
    <cellStyle name="注释 5 2 6" xfId="287"/>
    <cellStyle name="60% - 强调文字颜色 3 12" xfId="288"/>
    <cellStyle name="40% - 强调文字颜色 2 11" xfId="289"/>
    <cellStyle name="20% - 强调文字颜色 1 10" xfId="290"/>
    <cellStyle name="常规 2 7 2" xfId="291"/>
    <cellStyle name="_Book1" xfId="292"/>
    <cellStyle name="40% - 强调文字颜色 6 12" xfId="293"/>
    <cellStyle name="20% - 强调文字颜色 5 11" xfId="294"/>
    <cellStyle name="_Book1_2" xfId="295"/>
    <cellStyle name="输出 4 2 3 5 2 3" xfId="296"/>
    <cellStyle name="20% - 强调文字颜色 3 3 5" xfId="297"/>
    <cellStyle name="20% - 强调文字颜色 4 2 2 3" xfId="298"/>
    <cellStyle name="40% - 强调文字颜色 6 13" xfId="299"/>
    <cellStyle name="20% - 强调文字颜色 5 12" xfId="300"/>
    <cellStyle name="_Book1_3" xfId="301"/>
    <cellStyle name="20% - 强调文字颜色 3 3 6" xfId="302"/>
    <cellStyle name="20% - 强调文字颜色 4 2 2 4" xfId="303"/>
    <cellStyle name="40% - 强调文字颜色 4 47" xfId="304"/>
    <cellStyle name="Accent5 - 60% 3" xfId="305"/>
    <cellStyle name="60% - 强调文字颜色 5 48" xfId="306"/>
    <cellStyle name="40% - 强调文字颜色 2 3 6" xfId="307"/>
    <cellStyle name="20% - 强调文字颜色 3 46" xfId="308"/>
    <cellStyle name="_ET_STYLE_NoName_00__Book1_1" xfId="309"/>
    <cellStyle name="20% - 强调文字颜色 5 3 2 6" xfId="310"/>
    <cellStyle name="_Sheet1" xfId="311"/>
    <cellStyle name="汇总 4 2 2 5 2 2" xfId="312"/>
    <cellStyle name="20% - 强调文字颜色 3 6 5" xfId="313"/>
    <cellStyle name="60% - 强调文字颜色 1 3 2 4" xfId="314"/>
    <cellStyle name="Accent4 - 20% 2 2 5" xfId="315"/>
    <cellStyle name="常规 3 5 3" xfId="316"/>
    <cellStyle name="_开源节流方案附表0" xfId="317"/>
    <cellStyle name="_云南省建国前入党的老党员补贴有关情况统计表2010(1).01" xfId="318"/>
    <cellStyle name="20% - 强调文字颜色 5 34" xfId="319"/>
    <cellStyle name="20% - 强调文字颜色 5 29" xfId="320"/>
    <cellStyle name="汇总 2 2 6 4 2 3" xfId="321"/>
    <cellStyle name="计算 3 2 3 3 2" xfId="322"/>
    <cellStyle name="40% - 强调文字颜色 6 35" xfId="323"/>
    <cellStyle name="40% - 强调文字颜色 6 40" xfId="324"/>
    <cellStyle name="注释 5 2 8" xfId="325"/>
    <cellStyle name="60% - 强调文字颜色 3 14" xfId="326"/>
    <cellStyle name="40% - 强调文字颜色 2 13" xfId="327"/>
    <cellStyle name="20% - 强调文字颜色 1 12" xfId="328"/>
    <cellStyle name="计算 3 2 3 3 3" xfId="329"/>
    <cellStyle name="40% - 强调文字颜色 6 36" xfId="330"/>
    <cellStyle name="40% - 强调文字颜色 6 41" xfId="331"/>
    <cellStyle name="20% - 强调文字颜色 5 40" xfId="332"/>
    <cellStyle name="20% - 强调文字颜色 5 35" xfId="333"/>
    <cellStyle name="60% - 强调文字颜色 3 15" xfId="334"/>
    <cellStyle name="60% - 强调文字颜色 3 20" xfId="335"/>
    <cellStyle name="40% - 强调文字颜色 2 14" xfId="336"/>
    <cellStyle name="20% - 强调文字颜色 1 13" xfId="337"/>
    <cellStyle name="标题 6 2" xfId="338"/>
    <cellStyle name="40% - 强调文字颜色 6 37" xfId="339"/>
    <cellStyle name="40% - 强调文字颜色 6 42" xfId="340"/>
    <cellStyle name="20% - 强调文字颜色 5 36" xfId="341"/>
    <cellStyle name="20% - 强调文字颜色 5 41" xfId="342"/>
    <cellStyle name="60% - 强调文字颜色 3 16" xfId="343"/>
    <cellStyle name="60% - 强调文字颜色 3 21" xfId="344"/>
    <cellStyle name="40% - 强调文字颜色 2 15" xfId="345"/>
    <cellStyle name="40% - 强调文字颜色 2 20" xfId="346"/>
    <cellStyle name="20% - 强调文字颜色 1 14" xfId="347"/>
    <cellStyle name="20% - 强调文字颜色 5 37" xfId="348"/>
    <cellStyle name="20% - 强调文字颜色 5 42" xfId="349"/>
    <cellStyle name="好_2 2" xfId="350"/>
    <cellStyle name="标题 6 3" xfId="351"/>
    <cellStyle name="40% - 强调文字颜色 6 38" xfId="352"/>
    <cellStyle name="40% - 强调文字颜色 6 43" xfId="353"/>
    <cellStyle name="60% - 强调文字颜色 3 17" xfId="354"/>
    <cellStyle name="60% - 强调文字颜色 3 22" xfId="355"/>
    <cellStyle name="40% - 强调文字颜色 2 16" xfId="356"/>
    <cellStyle name="40% - 强调文字颜色 2 21" xfId="357"/>
    <cellStyle name="20% - 强调文字颜色 1 20" xfId="358"/>
    <cellStyle name="20% - 强调文字颜色 1 15" xfId="359"/>
    <cellStyle name="20% - 强调文字颜色 5 38" xfId="360"/>
    <cellStyle name="20% - 强调文字颜色 5 43" xfId="361"/>
    <cellStyle name="好_2 3" xfId="362"/>
    <cellStyle name="标题 6 4" xfId="363"/>
    <cellStyle name="40% - 强调文字颜色 6 39" xfId="364"/>
    <cellStyle name="40% - 强调文字颜色 6 44" xfId="365"/>
    <cellStyle name="好_7.1罗平县大学生“村官”统计季报表(7月修订，下发空表) 2 2 2" xfId="366"/>
    <cellStyle name="输出 4 2 5 5 2 2" xfId="367"/>
    <cellStyle name="计算 2 2 5 3 2 3" xfId="368"/>
    <cellStyle name="Accent6 - 20% 3 2" xfId="369"/>
    <cellStyle name="60% - 强调文字颜色 3 18" xfId="370"/>
    <cellStyle name="60% - 强调文字颜色 3 23" xfId="371"/>
    <cellStyle name="40% - 强调文字颜色 2 17" xfId="372"/>
    <cellStyle name="40% - 强调文字颜色 2 22" xfId="373"/>
    <cellStyle name="20% - 强调文字颜色 6 2 2 2" xfId="374"/>
    <cellStyle name="20% - 强调文字颜色 1 21" xfId="375"/>
    <cellStyle name="20% - 强调文字颜色 1 16" xfId="376"/>
    <cellStyle name="差 4 2 2" xfId="377"/>
    <cellStyle name="40% - 强调文字颜色 6 45" xfId="378"/>
    <cellStyle name="注释 3 10" xfId="379"/>
    <cellStyle name="20% - 强调文字颜色 5 39" xfId="380"/>
    <cellStyle name="20% - 强调文字颜色 5 44" xfId="381"/>
    <cellStyle name="20% - 强调文字颜色 6 2 2 3" xfId="382"/>
    <cellStyle name="汇总 2 2 5 5 2" xfId="383"/>
    <cellStyle name="好_7.1罗平县大学生“村官”统计季报表(7月修订，下发空表) 2 2 3" xfId="384"/>
    <cellStyle name="输出 4 2 5 5 2 3" xfId="385"/>
    <cellStyle name="Accent6 - 20% 3 3" xfId="386"/>
    <cellStyle name="60% - 强调文字颜色 3 19" xfId="387"/>
    <cellStyle name="60% - 强调文字颜色 3 24" xfId="388"/>
    <cellStyle name="40% - 强调文字颜色 2 18" xfId="389"/>
    <cellStyle name="40% - 强调文字颜色 2 23" xfId="390"/>
    <cellStyle name="20% - 强调文字颜色 1 22" xfId="391"/>
    <cellStyle name="20% - 强调文字颜色 1 17" xfId="392"/>
    <cellStyle name="20% - 强调文字颜色 6 2 2 4" xfId="393"/>
    <cellStyle name="汇总 2 2 5 5 3" xfId="394"/>
    <cellStyle name="好_7.1罗平县大学生“村官”统计季报表(7月修订，下发空表) 2 2 4" xfId="395"/>
    <cellStyle name="Accent6 - 20% 3 4" xfId="396"/>
    <cellStyle name="60% - 强调文字颜色 3 25" xfId="397"/>
    <cellStyle name="60% - 强调文字颜色 3 30" xfId="398"/>
    <cellStyle name="40% - 强调文字颜色 2 19" xfId="399"/>
    <cellStyle name="40% - 强调文字颜色 2 24" xfId="400"/>
    <cellStyle name="20% - 强调文字颜色 1 23" xfId="401"/>
    <cellStyle name="20% - 强调文字颜色 1 18" xfId="402"/>
    <cellStyle name="好_7.1罗平县大学生“村官”统计季报表(7月修订，下发空表) 2 2 5" xfId="403"/>
    <cellStyle name="Accent6 - 20% 3 5" xfId="404"/>
    <cellStyle name="60% - 强调文字颜色 3 26" xfId="405"/>
    <cellStyle name="60% - 强调文字颜色 3 31" xfId="406"/>
    <cellStyle name="40% - 强调文字颜色 2 25" xfId="407"/>
    <cellStyle name="40% - 强调文字颜色 2 30" xfId="408"/>
    <cellStyle name="20% - 强调文字颜色 6 2 2 5" xfId="409"/>
    <cellStyle name="20% - 强调文字颜色 1 24" xfId="410"/>
    <cellStyle name="20% - 强调文字颜色 1 19" xfId="411"/>
    <cellStyle name="20% - 强调文字颜色 3 4_附件3：中期财政规划套表" xfId="412"/>
    <cellStyle name="20% - 强调文字颜色 1 2" xfId="413"/>
    <cellStyle name="40% - 强调文字颜色 2 2 7" xfId="414"/>
    <cellStyle name="20% - 强调文字颜色 1 2 2" xfId="415"/>
    <cellStyle name="20% - 强调文字颜色 4 4 2 5" xfId="416"/>
    <cellStyle name="计算 4 2 5 5 2 2" xfId="417"/>
    <cellStyle name="20% - 强调文字颜色 5 3 7" xfId="418"/>
    <cellStyle name="20% - 强调文字颜色 1 2 2 2" xfId="419"/>
    <cellStyle name="汇总 2 2 3 2 2" xfId="420"/>
    <cellStyle name="20% - 强调文字颜色 4 4 2 6" xfId="421"/>
    <cellStyle name="20% - 强调文字颜色 1 2 2 3" xfId="422"/>
    <cellStyle name="20% - 强调文字颜色 1 2 2 4" xfId="423"/>
    <cellStyle name="20% - 强调文字颜色 1 2 2 5" xfId="424"/>
    <cellStyle name="输入 2 2 3 5 2 2" xfId="425"/>
    <cellStyle name="计算 2 2 4 6 2" xfId="426"/>
    <cellStyle name="20% - 强调文字颜色 1 2 2 6" xfId="427"/>
    <cellStyle name="60% - 强调文字颜色 5 10" xfId="428"/>
    <cellStyle name="20% - 强调文字颜色 1 2 3" xfId="429"/>
    <cellStyle name="60% - 强调文字颜色 5 11" xfId="430"/>
    <cellStyle name="计算 3 3 3 3" xfId="431"/>
    <cellStyle name="40% - 强调文字颜色 4 10" xfId="432"/>
    <cellStyle name="20% - 强调文字颜色 1 2 4" xfId="433"/>
    <cellStyle name="60% - 强调文字颜色 5 12" xfId="434"/>
    <cellStyle name="40% - 强调文字颜色 4 11" xfId="435"/>
    <cellStyle name="20% - 强调文字颜色 1 2 5" xfId="436"/>
    <cellStyle name="20% - 强调文字颜色 3 10" xfId="437"/>
    <cellStyle name="60% - 强调文字颜色 5 13" xfId="438"/>
    <cellStyle name="40% - 强调文字颜色 4 12" xfId="439"/>
    <cellStyle name="20% - 强调文字颜色 1 2 6" xfId="440"/>
    <cellStyle name="20% - 强调文字颜色 3 11" xfId="441"/>
    <cellStyle name="注释 3 2 5 5 2" xfId="442"/>
    <cellStyle name="60% - 强调文字颜色 5 14" xfId="443"/>
    <cellStyle name="40% - 强调文字颜色 4 13" xfId="444"/>
    <cellStyle name="20% - 强调文字颜色 1 2 7" xfId="445"/>
    <cellStyle name="20% - 强调文字颜色 3 12" xfId="446"/>
    <cellStyle name="60% - 强调文字颜色 6 27" xfId="447"/>
    <cellStyle name="60% - 强调文字颜色 6 32" xfId="448"/>
    <cellStyle name="40% - 强调文字颜色 5 26" xfId="449"/>
    <cellStyle name="40% - 强调文字颜色 5 31" xfId="450"/>
    <cellStyle name="20% - 强调文字颜色 4 30" xfId="451"/>
    <cellStyle name="20% - 强调文字颜色 4 25" xfId="452"/>
    <cellStyle name="40% - 强调文字颜色 3 3 7" xfId="453"/>
    <cellStyle name="差_分科室" xfId="454"/>
    <cellStyle name="汇总 4 2 6 6" xfId="455"/>
    <cellStyle name="常规 35" xfId="456"/>
    <cellStyle name="常规 40" xfId="457"/>
    <cellStyle name="20% - 强调文字颜色 2 3 2" xfId="458"/>
    <cellStyle name="20% - 强调文字颜色 1 2_附件3：中期财政规划套表" xfId="459"/>
    <cellStyle name="好_7.1罗平县大学生“村官”统计季报表(7月修订，下发空表) 2 2 6" xfId="460"/>
    <cellStyle name="Accent6 - 20% 3 6" xfId="461"/>
    <cellStyle name="60% - 强调文字颜色 3 27" xfId="462"/>
    <cellStyle name="60% - 强调文字颜色 3 32" xfId="463"/>
    <cellStyle name="40% - 强调文字颜色 2 26" xfId="464"/>
    <cellStyle name="40% - 强调文字颜色 2 31" xfId="465"/>
    <cellStyle name="20% - 强调文字颜色 6 2 2 6" xfId="466"/>
    <cellStyle name="20% - 强调文字颜色 1 30" xfId="467"/>
    <cellStyle name="20% - 强调文字颜色 1 25" xfId="468"/>
    <cellStyle name="40% - 强调文字颜色 4 4 7" xfId="469"/>
    <cellStyle name="20% - 强调文字颜色 3 4 2" xfId="470"/>
    <cellStyle name="输出 3 4 2" xfId="471"/>
    <cellStyle name="60% - 强调文字颜色 3 28" xfId="472"/>
    <cellStyle name="60% - 强调文字颜色 3 33" xfId="473"/>
    <cellStyle name="40% - 强调文字颜色 2 27" xfId="474"/>
    <cellStyle name="40% - 强调文字颜色 2 32" xfId="475"/>
    <cellStyle name="20% - 强调文字颜色 1 31" xfId="476"/>
    <cellStyle name="20% - 强调文字颜色 1 26" xfId="477"/>
    <cellStyle name="20% - 强调文字颜色 3 4 3" xfId="478"/>
    <cellStyle name="输出 3 4 3" xfId="479"/>
    <cellStyle name="60% - 强调文字颜色 3 29" xfId="480"/>
    <cellStyle name="60% - 强调文字颜色 3 34" xfId="481"/>
    <cellStyle name="40% - 强调文字颜色 2 28" xfId="482"/>
    <cellStyle name="40% - 强调文字颜色 2 33" xfId="483"/>
    <cellStyle name="20% - 强调文字颜色 1 32" xfId="484"/>
    <cellStyle name="20% - 强调文字颜色 1 27" xfId="485"/>
    <cellStyle name="20% - 强调文字颜色 3 4 4" xfId="486"/>
    <cellStyle name="输出 3 4 4" xfId="487"/>
    <cellStyle name="60% - 强调文字颜色 3 35" xfId="488"/>
    <cellStyle name="60% - 强调文字颜色 3 40" xfId="489"/>
    <cellStyle name="常规 3 3 2" xfId="490"/>
    <cellStyle name="40% - 强调文字颜色 2 29" xfId="491"/>
    <cellStyle name="40% - 强调文字颜色 2 34" xfId="492"/>
    <cellStyle name="20% - 强调文字颜色 1 33" xfId="493"/>
    <cellStyle name="20% - 强调文字颜色 1 28" xfId="494"/>
    <cellStyle name="20% - 强调文字颜色 3 4 5" xfId="495"/>
    <cellStyle name="输出 3 4 5" xfId="496"/>
    <cellStyle name="60% - 强调文字颜色 3 36" xfId="497"/>
    <cellStyle name="60% - 强调文字颜色 3 41" xfId="498"/>
    <cellStyle name="常规 3 3 3" xfId="499"/>
    <cellStyle name="40% - 强调文字颜色 2 35" xfId="500"/>
    <cellStyle name="40% - 强调文字颜色 2 40" xfId="501"/>
    <cellStyle name="20% - 强调文字颜色 1 34" xfId="502"/>
    <cellStyle name="20% - 强调文字颜色 1 29" xfId="503"/>
    <cellStyle name="Accent1 - 20% 2" xfId="504"/>
    <cellStyle name="强调文字颜色 2 2 2 2" xfId="505"/>
    <cellStyle name="20% - 强调文字颜色 1 3" xfId="506"/>
    <cellStyle name="40% - 强调文字颜色 4 48" xfId="507"/>
    <cellStyle name="Accent5 - 60% 4" xfId="508"/>
    <cellStyle name="Accent1 - 20% 2 2" xfId="509"/>
    <cellStyle name="40% - 强调文字颜色 2 3 7" xfId="510"/>
    <cellStyle name="20% - 强调文字颜色 1 3 2" xfId="511"/>
    <cellStyle name="20% - 强调文字颜色 3 47" xfId="512"/>
    <cellStyle name="常规 2_2012年计划草案1025上报" xfId="513"/>
    <cellStyle name="差 29" xfId="514"/>
    <cellStyle name="差 34" xfId="515"/>
    <cellStyle name="注释 7 4 2 2" xfId="516"/>
    <cellStyle name="表标题 2 4" xfId="517"/>
    <cellStyle name="20% - 强调文字颜色 5 3_附件3：中期财政规划套表" xfId="518"/>
    <cellStyle name="20% - 强调文字颜色 1 3 2 2" xfId="519"/>
    <cellStyle name="e鯪9Y_x000b_ 3 2 2 5" xfId="520"/>
    <cellStyle name="Accent1 - 20% 2 2 2" xfId="521"/>
    <cellStyle name="20% - 强调文字颜色 1 3 2 3" xfId="522"/>
    <cellStyle name="e鯪9Y_x000b_ 3 2 2 6" xfId="523"/>
    <cellStyle name="Accent1 - 20% 2 2 3" xfId="524"/>
    <cellStyle name="Accent1 - 20% 2 2 4" xfId="525"/>
    <cellStyle name="20% - 强调文字颜色 1 3 2 4" xfId="526"/>
    <cellStyle name="Accent1 - 20% 2 2 5" xfId="527"/>
    <cellStyle name="20% - 强调文字颜色 1 3 2 5" xfId="528"/>
    <cellStyle name="Accent1 - 20% 2 2 6" xfId="529"/>
    <cellStyle name="计算 2 2 5 6 2" xfId="530"/>
    <cellStyle name="20% - 强调文字颜色 1 3 2 6" xfId="531"/>
    <cellStyle name="差_关于报送2013年政府投资项目计划（草案）的函 5" xfId="532"/>
    <cellStyle name="Accent1 - 20% 2 3" xfId="533"/>
    <cellStyle name="20% - 强调文字颜色 1 3 3" xfId="534"/>
    <cellStyle name="20% - 强调文字颜色 3 48" xfId="535"/>
    <cellStyle name="Accent1 - 20% 2 4" xfId="536"/>
    <cellStyle name="输出 4 2 3 3 2 2" xfId="537"/>
    <cellStyle name="20% - 强调文字颜色 1 3 4" xfId="538"/>
    <cellStyle name="输出 4 2 3 3 2 3" xfId="539"/>
    <cellStyle name="20% - 强调文字颜色 1 3 5" xfId="540"/>
    <cellStyle name="Accent3 - 40% 2 2" xfId="541"/>
    <cellStyle name="20% - 强调文字颜色 1 3 6" xfId="542"/>
    <cellStyle name="Accent3 - 40% 2 3" xfId="543"/>
    <cellStyle name="20% - 强调文字颜色 1 3 7" xfId="544"/>
    <cellStyle name="60% - 强调文字颜色 1 38" xfId="545"/>
    <cellStyle name="60% - 强调文字颜色 1 43" xfId="546"/>
    <cellStyle name="20% - 强调文字颜色 1 3_附件3：中期财政规划套表" xfId="547"/>
    <cellStyle name="20% - 强调文字颜色 3 4 6" xfId="548"/>
    <cellStyle name="输出 3 4 6" xfId="549"/>
    <cellStyle name="计算 6 4 4 2 2" xfId="550"/>
    <cellStyle name="60% - 强调文字颜色 3 37" xfId="551"/>
    <cellStyle name="60% - 强调文字颜色 3 42" xfId="552"/>
    <cellStyle name="40% - 强调文字颜色 2 36" xfId="553"/>
    <cellStyle name="40% - 强调文字颜色 2 41" xfId="554"/>
    <cellStyle name="20% - 强调文字颜色 1 40" xfId="555"/>
    <cellStyle name="20% - 强调文字颜色 1 35" xfId="556"/>
    <cellStyle name="输出 3 4 7" xfId="557"/>
    <cellStyle name="计算 6 4 4 2 3" xfId="558"/>
    <cellStyle name="60% - 强调文字颜色 3 38" xfId="559"/>
    <cellStyle name="60% - 强调文字颜色 3 43" xfId="560"/>
    <cellStyle name="40% - 强调文字颜色 2 37" xfId="561"/>
    <cellStyle name="40% - 强调文字颜色 2 42" xfId="562"/>
    <cellStyle name="20% - 强调文字颜色 1 41" xfId="563"/>
    <cellStyle name="20% - 强调文字颜色 1 36" xfId="564"/>
    <cellStyle name="20% - 强调文字颜色 4 2" xfId="565"/>
    <cellStyle name="汇总 3 2 2 2" xfId="566"/>
    <cellStyle name="20% - 强调文字颜色 3 4 7" xfId="567"/>
    <cellStyle name="输出 3 4 8" xfId="568"/>
    <cellStyle name="60% - 强调文字颜色 3 39" xfId="569"/>
    <cellStyle name="60% - 强调文字颜色 3 44" xfId="570"/>
    <cellStyle name="40% - 强调文字颜色 2 38" xfId="571"/>
    <cellStyle name="40% - 强调文字颜色 2 43" xfId="572"/>
    <cellStyle name="20% - 强调文字颜色 1 42" xfId="573"/>
    <cellStyle name="20% - 强调文字颜色 1 37" xfId="574"/>
    <cellStyle name="20% - 强调文字颜色 4 3" xfId="575"/>
    <cellStyle name="60% - 强调文字颜色 3 45" xfId="576"/>
    <cellStyle name="40% - 强调文字颜色 2 39" xfId="577"/>
    <cellStyle name="40% - 强调文字颜色 2 44" xfId="578"/>
    <cellStyle name="20% - 强调文字颜色 1 43" xfId="579"/>
    <cellStyle name="20% - 强调文字颜色 1 38" xfId="580"/>
    <cellStyle name="20% - 强调文字颜色 4 4" xfId="581"/>
    <cellStyle name="Accent1 - 20% 3" xfId="582"/>
    <cellStyle name="强调文字颜色 2 2 2 3" xfId="583"/>
    <cellStyle name="20% - 强调文字颜色 1 4" xfId="584"/>
    <cellStyle name="Accent1 - 20% 3 2" xfId="585"/>
    <cellStyle name="40% - 强调文字颜色 2 4 7" xfId="586"/>
    <cellStyle name="20% - 强调文字颜色 1 4 2" xfId="587"/>
    <cellStyle name="20% - 强调文字颜色 1 4 2 2" xfId="588"/>
    <cellStyle name="Input [yellow] 3 2 2" xfId="589"/>
    <cellStyle name="20% - 强调文字颜色 1 4 2 3" xfId="590"/>
    <cellStyle name="20% - 强调文字颜色 4 3_附件3：中期财政规划套表" xfId="591"/>
    <cellStyle name="20% - 强调文字颜色 1 4 2 4" xfId="592"/>
    <cellStyle name="20% - 强调文字颜色 1 4 2 5" xfId="593"/>
    <cellStyle name="计算 2 2 6 6 2" xfId="594"/>
    <cellStyle name="20% - 强调文字颜色 1 4 2 6" xfId="595"/>
    <cellStyle name="Accent1 - 20% 3 4" xfId="596"/>
    <cellStyle name="20% - 强调文字颜色 1 4 4" xfId="597"/>
    <cellStyle name="Accent1 - 20% 3 5" xfId="598"/>
    <cellStyle name="20% - 强调文字颜色 1 4 5" xfId="599"/>
    <cellStyle name="Accent1 - 20% 3 6" xfId="600"/>
    <cellStyle name="Accent3 - 40% 3 2" xfId="601"/>
    <cellStyle name="20% - 强调文字颜色 1 4 6" xfId="602"/>
    <cellStyle name="Accent3 - 40% 3 3" xfId="603"/>
    <cellStyle name="20% - 强调文字颜色 1 4 7" xfId="604"/>
    <cellStyle name="20% - 强调文字颜色 1 4_附件3：中期财政规划套表" xfId="605"/>
    <cellStyle name="60% - 强调文字颜色 3 47" xfId="606"/>
    <cellStyle name="40% - 强调文字颜色 2 46" xfId="607"/>
    <cellStyle name="20% - 强调文字颜色 1 45" xfId="608"/>
    <cellStyle name="20% - 强调文字颜色 4 6" xfId="609"/>
    <cellStyle name="注释 5 3 2" xfId="610"/>
    <cellStyle name="60% - 强调文字颜色 3 48" xfId="611"/>
    <cellStyle name="40% - 强调文字颜色 2 47" xfId="612"/>
    <cellStyle name="20% - 强调文字颜色 1 46" xfId="613"/>
    <cellStyle name="20% - 强调文字颜色 4 7" xfId="614"/>
    <cellStyle name="40% - 强调文字颜色 2 48" xfId="615"/>
    <cellStyle name="20% - 强调文字颜色 1 47" xfId="616"/>
    <cellStyle name="20% - 强调文字颜色 4 8" xfId="617"/>
    <cellStyle name="20% - 强调文字颜色 1 48" xfId="618"/>
    <cellStyle name="20% - 强调文字颜色 4 9" xfId="619"/>
    <cellStyle name="Accent1 - 20% 4" xfId="620"/>
    <cellStyle name="强调文字颜色 2 2 2 4" xfId="621"/>
    <cellStyle name="20% - 强调文字颜色 1 5" xfId="622"/>
    <cellStyle name="20% - 强调文字颜色 1 5 2" xfId="623"/>
    <cellStyle name="20% - 强调文字颜色 1 5 3" xfId="624"/>
    <cellStyle name="20% - 强调文字颜色 1 5 4" xfId="625"/>
    <cellStyle name="20% - 强调文字颜色 1 5 5" xfId="626"/>
    <cellStyle name="20% - 强调文字颜色 1 5 6" xfId="627"/>
    <cellStyle name="Accent1 - 20% 5" xfId="628"/>
    <cellStyle name="强调文字颜色 2 2 2 5" xfId="629"/>
    <cellStyle name="20% - 强调文字颜色 1 6" xfId="630"/>
    <cellStyle name="20% - 强调文字颜色 1 6 2" xfId="631"/>
    <cellStyle name="百分比 5 2 4" xfId="632"/>
    <cellStyle name="20% - 强调文字颜色 3 3 2 2" xfId="633"/>
    <cellStyle name="20% - 强调文字颜色 1 6 3" xfId="634"/>
    <cellStyle name="百分比 5 2 5" xfId="635"/>
    <cellStyle name="20% - 强调文字颜色 3 3 2 3" xfId="636"/>
    <cellStyle name="20% - 强调文字颜色 1 6 4" xfId="637"/>
    <cellStyle name="百分比 5 2 6" xfId="638"/>
    <cellStyle name="20% - 强调文字颜色 3 3 2 4" xfId="639"/>
    <cellStyle name="差_Book1" xfId="640"/>
    <cellStyle name="汇总 4 2 2 3 2 2" xfId="641"/>
    <cellStyle name="20% - 强调文字颜色 1 6 5" xfId="642"/>
    <cellStyle name="60% - 强调文字颜色 4 4 2 2" xfId="643"/>
    <cellStyle name="强调文字颜色 2 2 2 6" xfId="644"/>
    <cellStyle name="20% - 强调文字颜色 1 7" xfId="645"/>
    <cellStyle name="60% - 强调文字颜色 4 4 2 3" xfId="646"/>
    <cellStyle name="20% - 强调文字颜色 1 8" xfId="647"/>
    <cellStyle name="20% - 强调文字颜色 2 6 2" xfId="648"/>
    <cellStyle name="60% - 强调文字颜色 4 4 2 4" xfId="649"/>
    <cellStyle name="20% - 强调文字颜色 1 9" xfId="650"/>
    <cellStyle name="20% - 强调文字颜色 4 4 3" xfId="651"/>
    <cellStyle name="60% - 强调文字颜色 4 12" xfId="652"/>
    <cellStyle name="40% - 强调文字颜色 3 11" xfId="653"/>
    <cellStyle name="20% - 强调文字颜色 2 10" xfId="654"/>
    <cellStyle name="20% - 强调文字颜色 4 4 4" xfId="655"/>
    <cellStyle name="60% - 强调文字颜色 4 13" xfId="656"/>
    <cellStyle name="40% - 强调文字颜色 3 12" xfId="657"/>
    <cellStyle name="20% - 强调文字颜色 2 11" xfId="658"/>
    <cellStyle name="20% - 强调文字颜色 4 4 5" xfId="659"/>
    <cellStyle name="60% - 强调文字颜色 4 14" xfId="660"/>
    <cellStyle name="40% - 强调文字颜色 3 13" xfId="661"/>
    <cellStyle name="20% - 强调文字颜色 2 12" xfId="662"/>
    <cellStyle name="20% - 强调文字颜色 4 4 6" xfId="663"/>
    <cellStyle name="60% - 强调文字颜色 4 15" xfId="664"/>
    <cellStyle name="60% - 强调文字颜色 4 20" xfId="665"/>
    <cellStyle name="40% - 强调文字颜色 3 14" xfId="666"/>
    <cellStyle name="20% - 强调文字颜色 2 13" xfId="667"/>
    <cellStyle name="计算 5 2 2 3" xfId="668"/>
    <cellStyle name="汇总 3 3 2 2" xfId="669"/>
    <cellStyle name="20% - 强调文字颜色 4 4 7" xfId="670"/>
    <cellStyle name="60% - 强调文字颜色 4 16" xfId="671"/>
    <cellStyle name="60% - 强调文字颜色 4 21" xfId="672"/>
    <cellStyle name="40% - 强调文字颜色 3 15" xfId="673"/>
    <cellStyle name="40% - 强调文字颜色 3 20" xfId="674"/>
    <cellStyle name="注释 4 2 11 2" xfId="675"/>
    <cellStyle name="20% - 强调文字颜色 2 14" xfId="676"/>
    <cellStyle name="60% - 强调文字颜色 4 17" xfId="677"/>
    <cellStyle name="60% - 强调文字颜色 4 22" xfId="678"/>
    <cellStyle name="40% - 强调文字颜色 3 16" xfId="679"/>
    <cellStyle name="40% - 强调文字颜色 3 21" xfId="680"/>
    <cellStyle name="注释 4 2 11 3" xfId="681"/>
    <cellStyle name="输入 6 3 2 2" xfId="682"/>
    <cellStyle name="20% - 强调文字颜色 2 20" xfId="683"/>
    <cellStyle name="20% - 强调文字颜色 2 15" xfId="684"/>
    <cellStyle name="60% - 强调文字颜色 4 18" xfId="685"/>
    <cellStyle name="60% - 强调文字颜色 4 23" xfId="686"/>
    <cellStyle name="40% - 强调文字颜色 3 17" xfId="687"/>
    <cellStyle name="40% - 强调文字颜色 3 22" xfId="688"/>
    <cellStyle name="输入 6 3 2 3" xfId="689"/>
    <cellStyle name="20% - 强调文字颜色 2 21" xfId="690"/>
    <cellStyle name="20% - 强调文字颜色 2 16" xfId="691"/>
    <cellStyle name="20% - 强调文字颜色 2 22" xfId="692"/>
    <cellStyle name="20% - 强调文字颜色 2 17" xfId="693"/>
    <cellStyle name="好_分科室 2 2" xfId="694"/>
    <cellStyle name="60% - 强调文字颜色 4 19" xfId="695"/>
    <cellStyle name="60% - 强调文字颜色 4 24" xfId="696"/>
    <cellStyle name="40% - 强调文字颜色 3 18" xfId="697"/>
    <cellStyle name="40% - 强调文字颜色 3 23" xfId="698"/>
    <cellStyle name="20% - 强调文字颜色 2 23" xfId="699"/>
    <cellStyle name="20% - 强调文字颜色 2 18" xfId="700"/>
    <cellStyle name="好_分科室 2 3" xfId="701"/>
    <cellStyle name="60% - 强调文字颜色 4 25" xfId="702"/>
    <cellStyle name="60% - 强调文字颜色 4 30" xfId="703"/>
    <cellStyle name="40% - 强调文字颜色 3 19" xfId="704"/>
    <cellStyle name="40% - 强调文字颜色 3 24" xfId="705"/>
    <cellStyle name="汇总 5 2 6 2" xfId="706"/>
    <cellStyle name="20% - 强调文字颜色 2 24" xfId="707"/>
    <cellStyle name="20% - 强调文字颜色 2 19" xfId="708"/>
    <cellStyle name="好_分科室 2 4" xfId="709"/>
    <cellStyle name="60% - 强调文字颜色 4 26" xfId="710"/>
    <cellStyle name="60% - 强调文字颜色 4 31" xfId="711"/>
    <cellStyle name="40% - 强调文字颜色 3 25" xfId="712"/>
    <cellStyle name="40% - 强调文字颜色 3 30" xfId="713"/>
    <cellStyle name="输入 6 3 3 2 3" xfId="714"/>
    <cellStyle name="20% - 强调文字颜色 3 2 7" xfId="715"/>
    <cellStyle name="20% - 强调文字颜色 2 2" xfId="716"/>
    <cellStyle name="40% - 强调文字颜色 3 2 7" xfId="717"/>
    <cellStyle name="汇总 4 2 5 6" xfId="718"/>
    <cellStyle name="20% - 强调文字颜色 2 2 2" xfId="719"/>
    <cellStyle name="20% - 强调文字颜色 5 4 2 5" xfId="720"/>
    <cellStyle name="好_关于报送2013年政府投资项目计划（草案）的函 5 2" xfId="721"/>
    <cellStyle name="20% - 强调文字颜色 2 6" xfId="722"/>
    <cellStyle name="汇总 4 2 5 6 2" xfId="723"/>
    <cellStyle name="20% - 强调文字颜色 2 2 2 2" xfId="724"/>
    <cellStyle name="计算 4 2 3 3 2" xfId="725"/>
    <cellStyle name="汇总 2 3 3 2 2" xfId="726"/>
    <cellStyle name="20% - 强调文字颜色 5 4 2 6" xfId="727"/>
    <cellStyle name="好_关于报送2013年政府投资项目计划（草案）的函 5 3" xfId="728"/>
    <cellStyle name="注释 6 2 4 2 2" xfId="729"/>
    <cellStyle name="常规 71 2" xfId="730"/>
    <cellStyle name="20% - 强调文字颜色 2 7" xfId="731"/>
    <cellStyle name="汇总 4 2 5 6 3" xfId="732"/>
    <cellStyle name="20% - 强调文字颜色 2 2 2 3" xfId="733"/>
    <cellStyle name="注释 6 2 4 2 3" xfId="734"/>
    <cellStyle name="常规 71 3" xfId="735"/>
    <cellStyle name="20% - 强调文字颜色 2 8" xfId="736"/>
    <cellStyle name="20% - 强调文字颜色 2 2 2 4" xfId="737"/>
    <cellStyle name="常规 71 4" xfId="738"/>
    <cellStyle name="20% - 强调文字颜色 2 9" xfId="739"/>
    <cellStyle name="20% - 强调文字颜色 2 2 2 5" xfId="740"/>
    <cellStyle name="差_Book1_1 2 2" xfId="741"/>
    <cellStyle name="输入 2 2 4 5 2 2" xfId="742"/>
    <cellStyle name="20% - 强调文字颜色 2 2 2 6" xfId="743"/>
    <cellStyle name="汇总 4 2 5 7" xfId="744"/>
    <cellStyle name="20% - 强调文字颜色 2 2 3" xfId="745"/>
    <cellStyle name="汇总 4 2 5 8" xfId="746"/>
    <cellStyle name="20% - 强调文字颜色 2 2 4" xfId="747"/>
    <cellStyle name="20% - 强调文字颜色 2 2 5" xfId="748"/>
    <cellStyle name="20% - 强调文字颜色 2 2 6" xfId="749"/>
    <cellStyle name="20% - 强调文字颜色 2 2 7" xfId="750"/>
    <cellStyle name="40% - 强调文字颜色 4 46" xfId="751"/>
    <cellStyle name="Accent5 - 60% 2" xfId="752"/>
    <cellStyle name="输入 6 3 8" xfId="753"/>
    <cellStyle name="60% - 强调文字颜色 5 47" xfId="754"/>
    <cellStyle name="40% - 强调文字颜色 2 3 5" xfId="755"/>
    <cellStyle name="20% - 强调文字颜色 3 45" xfId="756"/>
    <cellStyle name="20% - 强调文字颜色 2 2_附件3：中期财政规划套表" xfId="757"/>
    <cellStyle name="40% - 强调文字颜色 4 3_附件3：中期财政规划套表" xfId="758"/>
    <cellStyle name="20% - 强调文字颜色 5 4 2 2" xfId="759"/>
    <cellStyle name="20% - 强调文字颜色 2 3" xfId="760"/>
    <cellStyle name="差_分科室 2" xfId="761"/>
    <cellStyle name="汇总 4 2 6 6 2" xfId="762"/>
    <cellStyle name="常规 35 2" xfId="763"/>
    <cellStyle name="常规 40 2" xfId="764"/>
    <cellStyle name="20% - 强调文字颜色 2 3 2 2" xfId="765"/>
    <cellStyle name="差_分科室 3" xfId="766"/>
    <cellStyle name="汇总 4 2 6 6 3" xfId="767"/>
    <cellStyle name="常规 35 3" xfId="768"/>
    <cellStyle name="20% - 强调文字颜色 2 3 2 3" xfId="769"/>
    <cellStyle name="差_分科室 4" xfId="770"/>
    <cellStyle name="20% - 强调文字颜色 2 3 2 4" xfId="771"/>
    <cellStyle name="20% - 强调文字颜色 2 3 2 5" xfId="772"/>
    <cellStyle name="Input [yellow] 2" xfId="773"/>
    <cellStyle name="20% - 强调文字颜色 2 3 2 6" xfId="774"/>
    <cellStyle name="60% - 强调文字颜色 6 28" xfId="775"/>
    <cellStyle name="60% - 强调文字颜色 6 33" xfId="776"/>
    <cellStyle name="40% - 强调文字颜色 5 27" xfId="777"/>
    <cellStyle name="40% - 强调文字颜色 5 32" xfId="778"/>
    <cellStyle name="20% - 强调文字颜色 4 31" xfId="779"/>
    <cellStyle name="20% - 强调文字颜色 4 26" xfId="780"/>
    <cellStyle name="汇总 4 2 6 7" xfId="781"/>
    <cellStyle name="常规 36" xfId="782"/>
    <cellStyle name="常规 41" xfId="783"/>
    <cellStyle name="20% - 强调文字颜色 2 3 3" xfId="784"/>
    <cellStyle name="60% - 强调文字颜色 6 29" xfId="785"/>
    <cellStyle name="60% - 强调文字颜色 6 34" xfId="786"/>
    <cellStyle name="输出 2 2 5 6 2" xfId="787"/>
    <cellStyle name="40% - 强调文字颜色 5 28" xfId="788"/>
    <cellStyle name="40% - 强调文字颜色 5 33" xfId="789"/>
    <cellStyle name="20% - 强调文字颜色 4 32" xfId="790"/>
    <cellStyle name="20% - 强调文字颜色 4 27" xfId="791"/>
    <cellStyle name="汇总 4 2 6 8" xfId="792"/>
    <cellStyle name="常规 37" xfId="793"/>
    <cellStyle name="常规 42" xfId="794"/>
    <cellStyle name="输出 4 2 3 4 2 2" xfId="795"/>
    <cellStyle name="20% - 强调文字颜色 2 3 4" xfId="796"/>
    <cellStyle name="60% - 强调文字颜色 6 35" xfId="797"/>
    <cellStyle name="60% - 强调文字颜色 6 40" xfId="798"/>
    <cellStyle name="输出 2 2 5 6 3" xfId="799"/>
    <cellStyle name="40% - 强调文字颜色 5 29" xfId="800"/>
    <cellStyle name="40% - 强调文字颜色 5 34" xfId="801"/>
    <cellStyle name="20% - 强调文字颜色 4 33" xfId="802"/>
    <cellStyle name="20% - 强调文字颜色 4 28" xfId="803"/>
    <cellStyle name="常规 38" xfId="804"/>
    <cellStyle name="常规 43" xfId="805"/>
    <cellStyle name="输出 4 2 3 4 2 3" xfId="806"/>
    <cellStyle name="20% - 强调文字颜色 2 3 5" xfId="807"/>
    <cellStyle name="输入 6 8 3" xfId="808"/>
    <cellStyle name="60% - 强调文字颜色 6 37" xfId="809"/>
    <cellStyle name="60% - 强调文字颜色 6 42" xfId="810"/>
    <cellStyle name="40% - 强调文字颜色 5 36" xfId="811"/>
    <cellStyle name="40% - 强调文字颜色 5 41" xfId="812"/>
    <cellStyle name="20% - 强调文字颜色 4 40" xfId="813"/>
    <cellStyle name="20% - 强调文字颜色 4 35" xfId="814"/>
    <cellStyle name="e鯪9Y_x000b__+登记表--江门市本级2015年基金收入支出计划表及明细表（最新版）" xfId="815"/>
    <cellStyle name="常规 45" xfId="816"/>
    <cellStyle name="常规 50" xfId="817"/>
    <cellStyle name="20% - 强调文字颜色 2 3 7" xfId="818"/>
    <cellStyle name="20% - 强调文字颜色 2 3_附件3：中期财政规划套表" xfId="819"/>
    <cellStyle name="60% - 强调文字颜色 4 38" xfId="820"/>
    <cellStyle name="60% - 强调文字颜色 4 43" xfId="821"/>
    <cellStyle name="40% - 强调文字颜色 3 37" xfId="822"/>
    <cellStyle name="40% - 强调文字颜色 3 42" xfId="823"/>
    <cellStyle name="20% - 强调文字颜色 2 41" xfId="824"/>
    <cellStyle name="20% - 强调文字颜色 2 36" xfId="825"/>
    <cellStyle name="60% - 强调文字颜色 4 39" xfId="826"/>
    <cellStyle name="60% - 强调文字颜色 4 44" xfId="827"/>
    <cellStyle name="40% - 强调文字颜色 3 38" xfId="828"/>
    <cellStyle name="40% - 强调文字颜色 3 43" xfId="829"/>
    <cellStyle name="20% - 强调文字颜色 2 42" xfId="830"/>
    <cellStyle name="20% - 强调文字颜色 2 37" xfId="831"/>
    <cellStyle name="60% - 强调文字颜色 4 45" xfId="832"/>
    <cellStyle name="40% - 强调文字颜色 3 39" xfId="833"/>
    <cellStyle name="40% - 强调文字颜色 3 44" xfId="834"/>
    <cellStyle name="20% - 强调文字颜色 2 43" xfId="835"/>
    <cellStyle name="20% - 强调文字颜色 2 38" xfId="836"/>
    <cellStyle name="60% - 强调文字颜色 4 46" xfId="837"/>
    <cellStyle name="40% - 强调文字颜色 3 45" xfId="838"/>
    <cellStyle name="20% - 强调文字颜色 2 44" xfId="839"/>
    <cellStyle name="20% - 强调文字颜色 2 39" xfId="840"/>
    <cellStyle name="20% - 强调文字颜色 5 4 2 3" xfId="841"/>
    <cellStyle name="20% - 强调文字颜色 2 4" xfId="842"/>
    <cellStyle name="常规 86" xfId="843"/>
    <cellStyle name="常规 91" xfId="844"/>
    <cellStyle name="20% - 强调文字颜色 2 4 3" xfId="845"/>
    <cellStyle name="常规 87" xfId="846"/>
    <cellStyle name="20% - 强调文字颜色 2 4 4" xfId="847"/>
    <cellStyle name="常规 88" xfId="848"/>
    <cellStyle name="20% - 强调文字颜色 2 4 5" xfId="849"/>
    <cellStyle name="20% - 强调文字颜色 2 4 6" xfId="850"/>
    <cellStyle name="20% - 强调文字颜色 2 4 7" xfId="851"/>
    <cellStyle name="20% - 强调文字颜色 2 4_附件3：中期财政规划套表" xfId="852"/>
    <cellStyle name="60% - 强调文字颜色 4 47" xfId="853"/>
    <cellStyle name="40% - 强调文字颜色 3 46" xfId="854"/>
    <cellStyle name="20% - 强调文字颜色 2 45" xfId="855"/>
    <cellStyle name="40% - 强调文字颜色 3 48" xfId="856"/>
    <cellStyle name="20% - 强调文字颜色 2 47" xfId="857"/>
    <cellStyle name="20% - 强调文字颜色 2 48" xfId="858"/>
    <cellStyle name="20% - 强调文字颜色 5 4 2 4" xfId="859"/>
    <cellStyle name="20% - 强调文字颜色 2 5" xfId="860"/>
    <cellStyle name="20% - 强调文字颜色 2 5 2" xfId="861"/>
    <cellStyle name="20% - 强调文字颜色 2 5 3" xfId="862"/>
    <cellStyle name="20% - 强调文字颜色 5 2_附件3：中期财政规划套表" xfId="863"/>
    <cellStyle name="20% - 强调文字颜色 2 5 4" xfId="864"/>
    <cellStyle name="20% - 强调文字颜色 2 5 5" xfId="865"/>
    <cellStyle name="20% - 强调文字颜色 2 5 6" xfId="866"/>
    <cellStyle name="百分比 6 2 4" xfId="867"/>
    <cellStyle name="20% - 强调文字颜色 3 4 2 2" xfId="868"/>
    <cellStyle name="20% - 强调文字颜色 2 6 3" xfId="869"/>
    <cellStyle name="60% - 强调文字颜色 1 2 2 2" xfId="870"/>
    <cellStyle name="计算 3 2 3 5 2 2" xfId="871"/>
    <cellStyle name="常规 2 5 2" xfId="872"/>
    <cellStyle name="百分比 6 2 5" xfId="873"/>
    <cellStyle name="20% - 强调文字颜色 3 4 2 3" xfId="874"/>
    <cellStyle name="20% - 强调文字颜色 2 6 4" xfId="875"/>
    <cellStyle name="60% - 强调文字颜色 1 2 2 3" xfId="876"/>
    <cellStyle name="百分比 6 2 6" xfId="877"/>
    <cellStyle name="20% - 强调文字颜色 3 4 2 4" xfId="878"/>
    <cellStyle name="汇总 4 2 2 4 2 2" xfId="879"/>
    <cellStyle name="20% - 强调文字颜色 2 6 5" xfId="880"/>
    <cellStyle name="60% - 强调文字颜色 1 2 2 4" xfId="881"/>
    <cellStyle name="20% - 强调文字颜色 3 4 2 5" xfId="882"/>
    <cellStyle name="汇总 4 2 2 4 2 3" xfId="883"/>
    <cellStyle name="20% - 强调文字颜色 2 6 6" xfId="884"/>
    <cellStyle name="60% - 强调文字颜色 1 2 2 5" xfId="885"/>
    <cellStyle name="40% - 强调文字颜色 2 7" xfId="886"/>
    <cellStyle name="20% - 强调文字颜色 5 2 2 2" xfId="887"/>
    <cellStyle name="注释 3 2 5 5 3" xfId="888"/>
    <cellStyle name="60% - 强调文字颜色 5 15" xfId="889"/>
    <cellStyle name="60% - 强调文字颜色 5 20" xfId="890"/>
    <cellStyle name="40% - 强调文字颜色 4 14" xfId="891"/>
    <cellStyle name="20% - 强调文字颜色 3 13" xfId="892"/>
    <cellStyle name="40% - 强调文字颜色 2 9" xfId="893"/>
    <cellStyle name="20% - 强调文字颜色 5 2 2 4" xfId="894"/>
    <cellStyle name="60% - 强调文字颜色 5 17" xfId="895"/>
    <cellStyle name="60% - 强调文字颜色 5 22" xfId="896"/>
    <cellStyle name="40% - 强调文字颜色 4 16" xfId="897"/>
    <cellStyle name="40% - 强调文字颜色 4 21" xfId="898"/>
    <cellStyle name="输入 6 3 7 2" xfId="899"/>
    <cellStyle name="20% - 强调文字颜色 3 20" xfId="900"/>
    <cellStyle name="20% - 强调文字颜色 3 15" xfId="901"/>
    <cellStyle name="20% - 强调文字颜色 5 2 2 5" xfId="902"/>
    <cellStyle name="60% - 强调文字颜色 5 18" xfId="903"/>
    <cellStyle name="60% - 强调文字颜色 5 23" xfId="904"/>
    <cellStyle name="40% - 强调文字颜色 4 17" xfId="905"/>
    <cellStyle name="40% - 强调文字颜色 4 22" xfId="906"/>
    <cellStyle name="20% - 强调文字颜色 3 21" xfId="907"/>
    <cellStyle name="20% - 强调文字颜色 3 16" xfId="908"/>
    <cellStyle name="20% - 强调文字颜色 5 2 2 6" xfId="909"/>
    <cellStyle name="60% - 强调文字颜色 5 19" xfId="910"/>
    <cellStyle name="60% - 强调文字颜色 5 24" xfId="911"/>
    <cellStyle name="40% - 强调文字颜色 4 18" xfId="912"/>
    <cellStyle name="40% - 强调文字颜色 4 23" xfId="913"/>
    <cellStyle name="20% - 强调文字颜色 3 22" xfId="914"/>
    <cellStyle name="20% - 强调文字颜色 3 17" xfId="915"/>
    <cellStyle name="60% - 强调文字颜色 5 25" xfId="916"/>
    <cellStyle name="60% - 强调文字颜色 5 30" xfId="917"/>
    <cellStyle name="40% - 强调文字颜色 4 19" xfId="918"/>
    <cellStyle name="40% - 强调文字颜色 4 24" xfId="919"/>
    <cellStyle name="20% - 强调文字颜色 3 23" xfId="920"/>
    <cellStyle name="20% - 强调文字颜色 3 18" xfId="921"/>
    <cellStyle name="60% - 强调文字颜色 5 26" xfId="922"/>
    <cellStyle name="60% - 强调文字颜色 5 31" xfId="923"/>
    <cellStyle name="40% - 强调文字颜色 4 25" xfId="924"/>
    <cellStyle name="40% - 强调文字颜色 4 30" xfId="925"/>
    <cellStyle name="20% - 强调文字颜色 3 24" xfId="926"/>
    <cellStyle name="20% - 强调文字颜色 3 19" xfId="927"/>
    <cellStyle name="40% - 强调文字颜色 6 14" xfId="928"/>
    <cellStyle name="20% - 强调文字颜色 5 13" xfId="929"/>
    <cellStyle name="计算 4 2 5 3 2 2" xfId="930"/>
    <cellStyle name="20% - 强调文字颜色 3 3 7" xfId="931"/>
    <cellStyle name="20% - 强调文字颜色 4 2 2 5" xfId="932"/>
    <cellStyle name="输出 3 3 7" xfId="933"/>
    <cellStyle name="常规 3 2 5" xfId="934"/>
    <cellStyle name="20% - 强调文字颜色 3 2" xfId="935"/>
    <cellStyle name="40% - 强调文字颜色 4 2 7" xfId="936"/>
    <cellStyle name="20% - 强调文字颜色 3 2 2" xfId="937"/>
    <cellStyle name="百分比 4 2 5" xfId="938"/>
    <cellStyle name="20% - 强调文字颜色 3 2 2 3" xfId="939"/>
    <cellStyle name="40% - 强调文字颜色 6 4 7" xfId="940"/>
    <cellStyle name="20% - 强调文字颜色 5 4 2" xfId="941"/>
    <cellStyle name="百分比 4 2 6" xfId="942"/>
    <cellStyle name="20% - 强调文字颜色 3 2 2 4" xfId="943"/>
    <cellStyle name="20% - 强调文字颜色 5 4 3" xfId="944"/>
    <cellStyle name="20% - 强调文字颜色 3 2 2 5" xfId="945"/>
    <cellStyle name="20% - 强调文字颜色 5 4 4" xfId="946"/>
    <cellStyle name="输入 2 2 5 5 2 2" xfId="947"/>
    <cellStyle name="20% - 强调文字颜色 3 2 2 6" xfId="948"/>
    <cellStyle name="20% - 强调文字颜色 3 2 3" xfId="949"/>
    <cellStyle name="20% - 强调文字颜色 3 2 4" xfId="950"/>
    <cellStyle name="20% - 强调文字颜色 3 2 5" xfId="951"/>
    <cellStyle name="输入 6 3 3 2 2" xfId="952"/>
    <cellStyle name="20% - 强调文字颜色 3 2 6" xfId="953"/>
    <cellStyle name="40% - 强调文字颜色 1 3 3" xfId="954"/>
    <cellStyle name="20% - 强调文字颜色 3 2_附件3：中期财政规划套表" xfId="955"/>
    <cellStyle name="60% - 强调文字颜色 5 27" xfId="956"/>
    <cellStyle name="60% - 强调文字颜色 5 32" xfId="957"/>
    <cellStyle name="40% - 强调文字颜色 4 26" xfId="958"/>
    <cellStyle name="40% - 强调文字颜色 4 31" xfId="959"/>
    <cellStyle name="20% - 强调文字颜色 3 30" xfId="960"/>
    <cellStyle name="20% - 强调文字颜色 3 25" xfId="961"/>
    <cellStyle name="汇总 3 2 3 5 2" xfId="962"/>
    <cellStyle name="汇总 3 2 11" xfId="963"/>
    <cellStyle name="60% - 强调文字颜色 5 29" xfId="964"/>
    <cellStyle name="60% - 强调文字颜色 5 34" xfId="965"/>
    <cellStyle name="60% - 强调文字颜色 3 3 2" xfId="966"/>
    <cellStyle name="40% - 强调文字颜色 4 28" xfId="967"/>
    <cellStyle name="40% - 强调文字颜色 4 33" xfId="968"/>
    <cellStyle name="20% - 强调文字颜色 3 32" xfId="969"/>
    <cellStyle name="20% - 强调文字颜色 3 27" xfId="970"/>
    <cellStyle name="汇总 3 2 3 5 3" xfId="971"/>
    <cellStyle name="汇总 3 2 12" xfId="972"/>
    <cellStyle name="60% - 强调文字颜色 5 35" xfId="973"/>
    <cellStyle name="60% - 强调文字颜色 5 40" xfId="974"/>
    <cellStyle name="60% - 强调文字颜色 3 3 3" xfId="975"/>
    <cellStyle name="40% - 强调文字颜色 4 29" xfId="976"/>
    <cellStyle name="40% - 强调文字颜色 4 34" xfId="977"/>
    <cellStyle name="20% - 强调文字颜色 3 33" xfId="978"/>
    <cellStyle name="20% - 强调文字颜色 3 28" xfId="979"/>
    <cellStyle name="汇总 3 2 13" xfId="980"/>
    <cellStyle name="输入 6 3 2" xfId="981"/>
    <cellStyle name="输入 5 2 2 2" xfId="982"/>
    <cellStyle name="60% - 强调文字颜色 5 36" xfId="983"/>
    <cellStyle name="60% - 强调文字颜色 5 41" xfId="984"/>
    <cellStyle name="60% - 强调文字颜色 3 3 4" xfId="985"/>
    <cellStyle name="40% - 强调文字颜色 4 35" xfId="986"/>
    <cellStyle name="40% - 强调文字颜色 4 40" xfId="987"/>
    <cellStyle name="20% - 强调文字颜色 3 34" xfId="988"/>
    <cellStyle name="20% - 强调文字颜色 3 29" xfId="989"/>
    <cellStyle name="千位分隔 10 2 2" xfId="990"/>
    <cellStyle name="20% - 强调文字颜色 3 3 2 6" xfId="991"/>
    <cellStyle name="计算 2 2 3 3 2 2" xfId="992"/>
    <cellStyle name="20% - 强调文字颜色 3 3 3" xfId="993"/>
    <cellStyle name="标题 3 6 3" xfId="994"/>
    <cellStyle name="20% - 强调文字颜色 3 3_附件3：中期财政规划套表" xfId="995"/>
    <cellStyle name="输入 6 3 3" xfId="996"/>
    <cellStyle name="输入 5 2 2 3" xfId="997"/>
    <cellStyle name="60% - 强调文字颜色 5 37" xfId="998"/>
    <cellStyle name="60% - 强调文字颜色 5 42" xfId="999"/>
    <cellStyle name="40% - 强调文字颜色 4 36" xfId="1000"/>
    <cellStyle name="40% - 强调文字颜色 4 41" xfId="1001"/>
    <cellStyle name="20% - 强调文字颜色 3 40" xfId="1002"/>
    <cellStyle name="20% - 强调文字颜色 3 35" xfId="1003"/>
    <cellStyle name="输入 6 3 4" xfId="1004"/>
    <cellStyle name="60% - 强调文字颜色 5 38" xfId="1005"/>
    <cellStyle name="60% - 强调文字颜色 5 43" xfId="1006"/>
    <cellStyle name="40% - 强调文字颜色 4 37" xfId="1007"/>
    <cellStyle name="40% - 强调文字颜色 4 42" xfId="1008"/>
    <cellStyle name="20% - 强调文字颜色 3 41" xfId="1009"/>
    <cellStyle name="20% - 强调文字颜色 3 36" xfId="1010"/>
    <cellStyle name="输入 6 3 5" xfId="1011"/>
    <cellStyle name="60% - 强调文字颜色 5 39" xfId="1012"/>
    <cellStyle name="60% - 强调文字颜色 5 44" xfId="1013"/>
    <cellStyle name="40% - 强调文字颜色 4 38" xfId="1014"/>
    <cellStyle name="40% - 强调文字颜色 4 43" xfId="1015"/>
    <cellStyle name="40% - 强调文字颜色 2 3 2" xfId="1016"/>
    <cellStyle name="20% - 强调文字颜色 3 42" xfId="1017"/>
    <cellStyle name="20% - 强调文字颜色 3 37" xfId="1018"/>
    <cellStyle name="输入 6 3 6" xfId="1019"/>
    <cellStyle name="60% - 强调文字颜色 5 45" xfId="1020"/>
    <cellStyle name="40% - 强调文字颜色 4 39" xfId="1021"/>
    <cellStyle name="40% - 强调文字颜色 4 44" xfId="1022"/>
    <cellStyle name="40% - 强调文字颜色 2 3 3" xfId="1023"/>
    <cellStyle name="20% - 强调文字颜色 3 43" xfId="1024"/>
    <cellStyle name="20% - 强调文字颜色 3 38" xfId="1025"/>
    <cellStyle name="输入 6 3 7" xfId="1026"/>
    <cellStyle name="60% - 强调文字颜色 5 46" xfId="1027"/>
    <cellStyle name="40% - 强调文字颜色 4 45" xfId="1028"/>
    <cellStyle name="40% - 强调文字颜色 2 3 4" xfId="1029"/>
    <cellStyle name="20% - 强调文字颜色 3 44" xfId="1030"/>
    <cellStyle name="20% - 强调文字颜色 3 39" xfId="1031"/>
    <cellStyle name="40% - 强调文字颜色 6 16" xfId="1032"/>
    <cellStyle name="40% - 强调文字颜色 6 21" xfId="1033"/>
    <cellStyle name="20% - 强调文字颜色 5 20" xfId="1034"/>
    <cellStyle name="20% - 强调文字颜色 5 15" xfId="1035"/>
    <cellStyle name="20% - 强调文字颜色 3 4" xfId="1036"/>
    <cellStyle name="好_Book1_1" xfId="1037"/>
    <cellStyle name="20% - 强调文字颜色 3 4 2 6" xfId="1038"/>
    <cellStyle name="20% - 强调文字颜色 5 21" xfId="1039"/>
    <cellStyle name="20% - 强调文字颜色 5 16" xfId="1040"/>
    <cellStyle name="常规 14 2 2" xfId="1041"/>
    <cellStyle name="40% - 强调文字颜色 6 17" xfId="1042"/>
    <cellStyle name="40% - 强调文字颜色 6 22" xfId="1043"/>
    <cellStyle name="20% - 强调文字颜色 3 5" xfId="1044"/>
    <cellStyle name="好_2016年珠海市社会保险参保缴费比例" xfId="1045"/>
    <cellStyle name="20% - 强调文字颜色 3 5 2" xfId="1046"/>
    <cellStyle name="20% - 强调文字颜色 3 5 3" xfId="1047"/>
    <cellStyle name="20% - 强调文字颜色 3 5 4" xfId="1048"/>
    <cellStyle name="20% - 强调文字颜色 4 2_附件3：中期财政规划套表" xfId="1049"/>
    <cellStyle name="汇总 3 2 6 3 3" xfId="1050"/>
    <cellStyle name="20% - 强调文字颜色 3 5 6" xfId="1051"/>
    <cellStyle name="40% - 强调文字颜色 6 18" xfId="1052"/>
    <cellStyle name="40% - 强调文字颜色 6 23" xfId="1053"/>
    <cellStyle name="20% - 强调文字颜色 5 22" xfId="1054"/>
    <cellStyle name="20% - 强调文字颜色 5 17" xfId="1055"/>
    <cellStyle name="20% - 强调文字颜色 3 6" xfId="1056"/>
    <cellStyle name="20% - 强调文字颜色 3 6 2" xfId="1057"/>
    <cellStyle name="20% - 强调文字颜色 3 6 3" xfId="1058"/>
    <cellStyle name="60% - 强调文字颜色 1 3 2 2" xfId="1059"/>
    <cellStyle name="20% - 强调文字颜色 3 6 4" xfId="1060"/>
    <cellStyle name="60% - 强调文字颜色 1 3 2 3" xfId="1061"/>
    <cellStyle name="汇总 4 2 2 5 2 3" xfId="1062"/>
    <cellStyle name="20% - 强调文字颜色 3 6 6" xfId="1063"/>
    <cellStyle name="60% - 强调文字颜色 1 3 2 5" xfId="1064"/>
    <cellStyle name="40% - 强调文字颜色 6 19" xfId="1065"/>
    <cellStyle name="40% - 强调文字颜色 6 24" xfId="1066"/>
    <cellStyle name="20% - 强调文字颜色 5 23" xfId="1067"/>
    <cellStyle name="20% - 强调文字颜色 5 18" xfId="1068"/>
    <cellStyle name="20% - 强调文字颜色 3 7" xfId="1069"/>
    <cellStyle name="标题 3 4 2" xfId="1070"/>
    <cellStyle name="40% - 强调文字颜色 6 25" xfId="1071"/>
    <cellStyle name="40% - 强调文字颜色 6 30" xfId="1072"/>
    <cellStyle name="20% - 强调文字颜色 5 24" xfId="1073"/>
    <cellStyle name="20% - 强调文字颜色 5 19" xfId="1074"/>
    <cellStyle name="20% - 强调文字颜色 3 8" xfId="1075"/>
    <cellStyle name="标题 3 4 3" xfId="1076"/>
    <cellStyle name="40% - 强调文字颜色 6 26" xfId="1077"/>
    <cellStyle name="40% - 强调文字颜色 6 31" xfId="1078"/>
    <cellStyle name="20% - 强调文字颜色 5 30" xfId="1079"/>
    <cellStyle name="20% - 强调文字颜色 5 25" xfId="1080"/>
    <cellStyle name="注释 5 2 4" xfId="1081"/>
    <cellStyle name="60% - 强调文字颜色 3 10" xfId="1082"/>
    <cellStyle name="20% - 强调文字颜色 3 9" xfId="1083"/>
    <cellStyle name="60% - 强调文字颜色 6 12" xfId="1084"/>
    <cellStyle name="40% - 强调文字颜色 5 11" xfId="1085"/>
    <cellStyle name="20% - 强调文字颜色 4 10" xfId="1086"/>
    <cellStyle name="60% - 强调文字颜色 6 13" xfId="1087"/>
    <cellStyle name="40% - 强调文字颜色 5 12" xfId="1088"/>
    <cellStyle name="20% - 强调文字颜色 4 11" xfId="1089"/>
    <cellStyle name="好_Book1 2 2" xfId="1090"/>
    <cellStyle name="60% - 强调文字颜色 6 14" xfId="1091"/>
    <cellStyle name="40% - 强调文字颜色 5 13" xfId="1092"/>
    <cellStyle name="20% - 强调文字颜色 4 12" xfId="1093"/>
    <cellStyle name="好_Book1 2 3" xfId="1094"/>
    <cellStyle name="60% - 强调文字颜色 6 15" xfId="1095"/>
    <cellStyle name="60% - 强调文字颜色 6 20" xfId="1096"/>
    <cellStyle name="40% - 强调文字颜色 5 14" xfId="1097"/>
    <cellStyle name="20% - 强调文字颜色 4 13" xfId="1098"/>
    <cellStyle name="好_Book1 2 4" xfId="1099"/>
    <cellStyle name="60% - 强调文字颜色 6 16" xfId="1100"/>
    <cellStyle name="60% - 强调文字颜色 6 21" xfId="1101"/>
    <cellStyle name="40% - 强调文字颜色 5 15" xfId="1102"/>
    <cellStyle name="40% - 强调文字颜色 5 20" xfId="1103"/>
    <cellStyle name="20% - 强调文字颜色 4 14" xfId="1104"/>
    <cellStyle name="好_Book1 2 5" xfId="1105"/>
    <cellStyle name="60% - 强调文字颜色 6 17" xfId="1106"/>
    <cellStyle name="60% - 强调文字颜色 6 22" xfId="1107"/>
    <cellStyle name="40% - 强调文字颜色 5 16" xfId="1108"/>
    <cellStyle name="40% - 强调文字颜色 5 21" xfId="1109"/>
    <cellStyle name="20% - 强调文字颜色 4 20" xfId="1110"/>
    <cellStyle name="20% - 强调文字颜色 4 15" xfId="1111"/>
    <cellStyle name="汇总 4 2 11 3" xfId="1112"/>
    <cellStyle name="60% - 强调文字颜色 6 19" xfId="1113"/>
    <cellStyle name="60% - 强调文字颜色 6 24" xfId="1114"/>
    <cellStyle name="40% - 强调文字颜色 5 18" xfId="1115"/>
    <cellStyle name="40% - 强调文字颜色 5 23" xfId="1116"/>
    <cellStyle name="20% - 强调文字颜色 4 22" xfId="1117"/>
    <cellStyle name="20% - 强调文字颜色 4 17" xfId="1118"/>
    <cellStyle name="60% - 强调文字颜色 6 25" xfId="1119"/>
    <cellStyle name="60% - 强调文字颜色 6 30" xfId="1120"/>
    <cellStyle name="40% - 强调文字颜色 5 19" xfId="1121"/>
    <cellStyle name="40% - 强调文字颜色 5 24" xfId="1122"/>
    <cellStyle name="20% - 强调文字颜色 4 23" xfId="1123"/>
    <cellStyle name="20% - 强调文字颜色 4 18" xfId="1124"/>
    <cellStyle name="60% - 强调文字颜色 6 26" xfId="1125"/>
    <cellStyle name="60% - 强调文字颜色 6 31" xfId="1126"/>
    <cellStyle name="40% - 强调文字颜色 5 25" xfId="1127"/>
    <cellStyle name="40% - 强调文字颜色 5 30" xfId="1128"/>
    <cellStyle name="20% - 强调文字颜色 4 24" xfId="1129"/>
    <cellStyle name="20% - 强调文字颜色 4 19" xfId="1130"/>
    <cellStyle name="40% - 强调文字颜色 5 2 7" xfId="1131"/>
    <cellStyle name="20% - 强调文字颜色 4 2 2" xfId="1132"/>
    <cellStyle name="20% - 强调文字颜色 4 2 3" xfId="1133"/>
    <cellStyle name="20% - 强调文字颜色 4 2 4" xfId="1134"/>
    <cellStyle name="20% - 强调文字颜色 4 2 5" xfId="1135"/>
    <cellStyle name="输入 6 3 4 2 2" xfId="1136"/>
    <cellStyle name="20% - 强调文字颜色 4 2 6" xfId="1137"/>
    <cellStyle name="输入 6 3 4 2 3" xfId="1138"/>
    <cellStyle name="20% - 强调文字颜色 4 2 7" xfId="1139"/>
    <cellStyle name="40% - 强调文字颜色 5 3 7" xfId="1140"/>
    <cellStyle name="20% - 强调文字颜色 4 3 2" xfId="1141"/>
    <cellStyle name="20% - 强调文字颜色 4 3 2 2" xfId="1142"/>
    <cellStyle name="计算 2 2 3 4 2 3" xfId="1143"/>
    <cellStyle name="20% - 强调文字颜色 4 3 4" xfId="1144"/>
    <cellStyle name="20% - 强调文字颜色 4 3 2 3" xfId="1145"/>
    <cellStyle name="20% - 强调文字颜色 4 3 5" xfId="1146"/>
    <cellStyle name="20% - 强调文字颜色 4 3 2 4" xfId="1147"/>
    <cellStyle name="20% - 强调文字颜色 4 3 6" xfId="1148"/>
    <cellStyle name="20% - 强调文字颜色 4 3 2 5" xfId="1149"/>
    <cellStyle name="计算 4 2 5 4 2 2" xfId="1150"/>
    <cellStyle name="20% - 强调文字颜色 4 3 7" xfId="1151"/>
    <cellStyle name="汇总 2 2 2 2 2" xfId="1152"/>
    <cellStyle name="20% - 强调文字颜色 4 3 2 6" xfId="1153"/>
    <cellStyle name="计算 2 2 3 4 2 2" xfId="1154"/>
    <cellStyle name="20% - 强调文字颜色 4 3 3" xfId="1155"/>
    <cellStyle name="标题 1 2" xfId="1156"/>
    <cellStyle name="60% - 强调文字颜色 6 38" xfId="1157"/>
    <cellStyle name="60% - 强调文字颜色 6 43" xfId="1158"/>
    <cellStyle name="40% - 强调文字颜色 5 37" xfId="1159"/>
    <cellStyle name="40% - 强调文字颜色 5 42" xfId="1160"/>
    <cellStyle name="20% - 强调文字颜色 4 41" xfId="1161"/>
    <cellStyle name="20% - 强调文字颜色 4 36" xfId="1162"/>
    <cellStyle name="标题 1 5" xfId="1163"/>
    <cellStyle name="60% - 强调文字颜色 6 46" xfId="1164"/>
    <cellStyle name="40% - 强调文字颜色 5 45" xfId="1165"/>
    <cellStyle name="注释 2 10" xfId="1166"/>
    <cellStyle name="20% - 强调文字颜色 4 44" xfId="1167"/>
    <cellStyle name="20% - 强调文字颜色 4 39" xfId="1168"/>
    <cellStyle name="20% - 强调文字颜色 4 4_附件3：中期财政规划套表" xfId="1169"/>
    <cellStyle name="汇总 4 3 4" xfId="1170"/>
    <cellStyle name="标题 1 6" xfId="1171"/>
    <cellStyle name="60% - 强调文字颜色 6 47" xfId="1172"/>
    <cellStyle name="40% - 强调文字颜色 5 46" xfId="1173"/>
    <cellStyle name="20% - 强调文字颜色 4 45" xfId="1174"/>
    <cellStyle name="标题 1 7" xfId="1175"/>
    <cellStyle name="60% - 强调文字颜色 6 48" xfId="1176"/>
    <cellStyle name="40% - 强调文字颜色 5 47" xfId="1177"/>
    <cellStyle name="20% - 强调文字颜色 4 46" xfId="1178"/>
    <cellStyle name="标题 1 8" xfId="1179"/>
    <cellStyle name="40% - 强调文字颜色 5 48" xfId="1180"/>
    <cellStyle name="20% - 强调文字颜色 4 47" xfId="1181"/>
    <cellStyle name="标题 1 9" xfId="1182"/>
    <cellStyle name="20% - 强调文字颜色 4 48" xfId="1183"/>
    <cellStyle name="20% - 强调文字颜色 4 5 2" xfId="1184"/>
    <cellStyle name="20% - 强调文字颜色 4 5 4" xfId="1185"/>
    <cellStyle name="20% - 强调文字颜色 4 5 6" xfId="1186"/>
    <cellStyle name="注释 2 2 7" xfId="1187"/>
    <cellStyle name="20% - 强调文字颜色 4 6 2" xfId="1188"/>
    <cellStyle name="注释 2 2 9" xfId="1189"/>
    <cellStyle name="20% - 强调文字颜色 4 6 4" xfId="1190"/>
    <cellStyle name="60% - 强调文字颜色 1 4 2 3" xfId="1191"/>
    <cellStyle name="20% - 强调文字颜色 4 6 5" xfId="1192"/>
    <cellStyle name="60% - 强调文字颜色 1 4 2 4" xfId="1193"/>
    <cellStyle name="20% - 强调文字颜色 4 6 6" xfId="1194"/>
    <cellStyle name="60% - 强调文字颜色 1 4 2 5" xfId="1195"/>
    <cellStyle name="常规 3 4 5" xfId="1196"/>
    <cellStyle name="20% - 强调文字颜色 5 2" xfId="1197"/>
    <cellStyle name="40% - 强调文字颜色 6 2 7" xfId="1198"/>
    <cellStyle name="20% - 强调文字颜色 5 2 2" xfId="1199"/>
    <cellStyle name="20% - 强调文字颜色 5 2 3" xfId="1200"/>
    <cellStyle name="40% - 强调文字颜色 3 2_附件3：中期财政规划套表" xfId="1201"/>
    <cellStyle name="20% - 强调文字颜色 5 2 4" xfId="1202"/>
    <cellStyle name="20% - 强调文字颜色 5 2 5" xfId="1203"/>
    <cellStyle name="输入 6 3 5 2 2" xfId="1204"/>
    <cellStyle name="20% - 强调文字颜色 5 2 6" xfId="1205"/>
    <cellStyle name="输入 6 3 5 2 3" xfId="1206"/>
    <cellStyle name="20% - 强调文字颜色 5 2 7" xfId="1207"/>
    <cellStyle name="计算 3 2 10 2 2" xfId="1208"/>
    <cellStyle name="标题 3 4 4" xfId="1209"/>
    <cellStyle name="40% - 强调文字颜色 6 27" xfId="1210"/>
    <cellStyle name="40% - 强调文字颜色 6 32" xfId="1211"/>
    <cellStyle name="20% - 强调文字颜色 5 31" xfId="1212"/>
    <cellStyle name="20% - 强调文字颜色 5 26" xfId="1213"/>
    <cellStyle name="常规 3 4 6" xfId="1214"/>
    <cellStyle name="20% - 强调文字颜色 5 3" xfId="1215"/>
    <cellStyle name="40% - 强调文字颜色 6 3 7" xfId="1216"/>
    <cellStyle name="20% - 强调文字颜色 5 3 2" xfId="1217"/>
    <cellStyle name="20% - 强调文字颜色 5 3 2 2" xfId="1218"/>
    <cellStyle name="Header2 5 2" xfId="1219"/>
    <cellStyle name="20% - 强调文字颜色 5 3 2 3" xfId="1220"/>
    <cellStyle name="Header2 5 3" xfId="1221"/>
    <cellStyle name="20% - 强调文字颜色 5 3 2 4" xfId="1222"/>
    <cellStyle name="20% - 强调文字颜色 5 3 2 5" xfId="1223"/>
    <cellStyle name="20% - 强调文字颜色 5 4" xfId="1224"/>
    <cellStyle name="20% - 强调文字颜色 5 4 5" xfId="1225"/>
    <cellStyle name="20% - 强调文字颜色 5 4 6" xfId="1226"/>
    <cellStyle name="计算 5 3 2 3" xfId="1227"/>
    <cellStyle name="汇总 3 4 2 2" xfId="1228"/>
    <cellStyle name="20% - 强调文字颜色 5 4 7" xfId="1229"/>
    <cellStyle name="20% - 强调文字颜色 5 4_附件3：中期财政规划套表" xfId="1230"/>
    <cellStyle name="标题 1 46" xfId="1231"/>
    <cellStyle name="差 4 2 3" xfId="1232"/>
    <cellStyle name="40% - 强调文字颜色 6 46" xfId="1233"/>
    <cellStyle name="20% - 强调文字颜色 5 45" xfId="1234"/>
    <cellStyle name="差 4 2 4" xfId="1235"/>
    <cellStyle name="40% - 强调文字颜色 6 47" xfId="1236"/>
    <cellStyle name="20% - 强调文字颜色 5 46" xfId="1237"/>
    <cellStyle name="差 4 2 5" xfId="1238"/>
    <cellStyle name="40% - 强调文字颜色 6 48" xfId="1239"/>
    <cellStyle name="20% - 强调文字颜色 5 47" xfId="1240"/>
    <cellStyle name="差 4 2 6" xfId="1241"/>
    <cellStyle name="20% - 强调文字颜色 5 48" xfId="1242"/>
    <cellStyle name="20% - 强调文字颜色 5 5" xfId="1243"/>
    <cellStyle name="20% - 强调文字颜色 5 5 2" xfId="1244"/>
    <cellStyle name="20% - 强调文字颜色 5 5 3" xfId="1245"/>
    <cellStyle name="20% - 强调文字颜色 5 5 4" xfId="1246"/>
    <cellStyle name="20% - 强调文字颜色 5 5 5" xfId="1247"/>
    <cellStyle name="20% - 强调文字颜色 5 5 6" xfId="1248"/>
    <cellStyle name="20% - 强调文字颜色 5 6" xfId="1249"/>
    <cellStyle name="注释 3 2 7" xfId="1250"/>
    <cellStyle name="20% - 强调文字颜色 5 6 2" xfId="1251"/>
    <cellStyle name="注释 3 2 8" xfId="1252"/>
    <cellStyle name="20% - 强调文字颜色 5 6 3" xfId="1253"/>
    <cellStyle name="注释 3 2 9" xfId="1254"/>
    <cellStyle name="20% - 强调文字颜色 5 6 4" xfId="1255"/>
    <cellStyle name="Accent1 - 40% 2 2" xfId="1256"/>
    <cellStyle name="20% - 强调文字颜色 5 6 5" xfId="1257"/>
    <cellStyle name="20% - 强调文字颜色 5 6 6" xfId="1258"/>
    <cellStyle name="差 2 2" xfId="1259"/>
    <cellStyle name="Accent1 - 40% 2 3" xfId="1260"/>
    <cellStyle name="20% - 强调文字颜色 5 7" xfId="1261"/>
    <cellStyle name="20% - 强调文字颜色 5 8" xfId="1262"/>
    <cellStyle name="20% - 强调文字颜色 5 9" xfId="1263"/>
    <cellStyle name="20% - 强调文字颜色 6 10" xfId="1264"/>
    <cellStyle name="20% - 强调文字颜色 6 11" xfId="1265"/>
    <cellStyle name="20% - 强调文字颜色 6 12" xfId="1266"/>
    <cellStyle name="20% - 强调文字颜色 6 13" xfId="1267"/>
    <cellStyle name="20% - 强调文字颜色 6 14" xfId="1268"/>
    <cellStyle name="20% - 强调文字颜色 6 15" xfId="1269"/>
    <cellStyle name="20% - 强调文字颜色 6 20" xfId="1270"/>
    <cellStyle name="20% - 强调文字颜色 6 3 2 2" xfId="1271"/>
    <cellStyle name="20% - 强调文字颜色 6 16" xfId="1272"/>
    <cellStyle name="20% - 强调文字颜色 6 21" xfId="1273"/>
    <cellStyle name="20% - 强调文字颜色 6 3 2 3" xfId="1274"/>
    <cellStyle name="汇总 2 2 6 5 2" xfId="1275"/>
    <cellStyle name="20% - 强调文字颜色 6 17" xfId="1276"/>
    <cellStyle name="20% - 强调文字颜色 6 22" xfId="1277"/>
    <cellStyle name="20% - 强调文字颜色 6 3 2 4" xfId="1278"/>
    <cellStyle name="汇总 2 2 6 5 3" xfId="1279"/>
    <cellStyle name="20% - 强调文字颜色 6 18" xfId="1280"/>
    <cellStyle name="20% - 强调文字颜色 6 23" xfId="1281"/>
    <cellStyle name="20% - 强调文字颜色 6 3 2 5" xfId="1282"/>
    <cellStyle name="20% - 强调文字颜色 6 19" xfId="1283"/>
    <cellStyle name="20% - 强调文字颜色 6 24" xfId="1284"/>
    <cellStyle name="好_7.1罗平县大学生“村官”统计季报表(7月修订，下发空表) 2" xfId="1285"/>
    <cellStyle name="常规 3 5 5" xfId="1286"/>
    <cellStyle name="20% - 强调文字颜色 6 2" xfId="1287"/>
    <cellStyle name="好_7.1罗平县大学生“村官”统计季报表(7月修订，下发空表) 2 2" xfId="1288"/>
    <cellStyle name="输出 4 2 5 5 2" xfId="1289"/>
    <cellStyle name="Accent6 - 20% 3" xfId="1290"/>
    <cellStyle name="20% - 强调文字颜色 6 2 2" xfId="1291"/>
    <cellStyle name="好_7.1罗平县大学生“村官”统计季报表(7月修订，下发空表) 2 3" xfId="1292"/>
    <cellStyle name="输出 4 2 5 5 3" xfId="1293"/>
    <cellStyle name="Accent6 - 20% 4" xfId="1294"/>
    <cellStyle name="20% - 强调文字颜色 6 2 3" xfId="1295"/>
    <cellStyle name="好_7.1罗平县大学生“村官”统计季报表(7月修订，下发空表) 2 4" xfId="1296"/>
    <cellStyle name="Accent6 - 20% 5" xfId="1297"/>
    <cellStyle name="20% - 强调文字颜色 6 2 4" xfId="1298"/>
    <cellStyle name="20% - 强调文字颜色 6 2 5" xfId="1299"/>
    <cellStyle name="Accent3 - 40%" xfId="1300"/>
    <cellStyle name="20% - 强调文字颜色 6 2 6" xfId="1301"/>
    <cellStyle name="20% - 强调文字颜色 6 2 7" xfId="1302"/>
    <cellStyle name="20% - 强调文字颜色 6 2_附件3：中期财政规划套表" xfId="1303"/>
    <cellStyle name="20% - 强调文字颜色 6 25" xfId="1304"/>
    <cellStyle name="20% - 强调文字颜色 6 30" xfId="1305"/>
    <cellStyle name="20% - 强调文字颜色 6 3 2 6" xfId="1306"/>
    <cellStyle name="常规 5 2" xfId="1307"/>
    <cellStyle name="20% - 强调文字颜色 6 26" xfId="1308"/>
    <cellStyle name="20% - 强调文字颜色 6 31" xfId="1309"/>
    <cellStyle name="常规 5 3" xfId="1310"/>
    <cellStyle name="输出 2 10" xfId="1311"/>
    <cellStyle name="20% - 强调文字颜色 6 27" xfId="1312"/>
    <cellStyle name="20% - 强调文字颜色 6 32" xfId="1313"/>
    <cellStyle name="常规 5 4" xfId="1314"/>
    <cellStyle name="输出 4 4 4" xfId="1315"/>
    <cellStyle name="常规 4 3 2" xfId="1316"/>
    <cellStyle name="输出 2 11" xfId="1317"/>
    <cellStyle name="20% - 强调文字颜色 6 28" xfId="1318"/>
    <cellStyle name="20% - 强调文字颜色 6 33" xfId="1319"/>
    <cellStyle name="常规 5 5" xfId="1320"/>
    <cellStyle name="输出 4 4 5" xfId="1321"/>
    <cellStyle name="常规 4 3 3" xfId="1322"/>
    <cellStyle name="20% - 强调文字颜色 6 29" xfId="1323"/>
    <cellStyle name="20% - 强调文字颜色 6 34" xfId="1324"/>
    <cellStyle name="好_7.1罗平县大学生“村官”统计季报表(7月修订，下发空表) 3" xfId="1325"/>
    <cellStyle name="常规 3 5 6" xfId="1326"/>
    <cellStyle name="20% - 强调文字颜色 6 3" xfId="1327"/>
    <cellStyle name="好_7.1罗平县大学生“村官”统计季报表(7月修订，下发空表) 3 2" xfId="1328"/>
    <cellStyle name="20% - 强调文字颜色 6 3 2" xfId="1329"/>
    <cellStyle name="好_7.1罗平县大学生“村官”统计季报表(7月修订，下发空表) 3 3" xfId="1330"/>
    <cellStyle name="20% - 强调文字颜色 6 3 3" xfId="1331"/>
    <cellStyle name="no dec" xfId="1332"/>
    <cellStyle name="好_7.1罗平县大学生“村官”统计季报表(7月修订，下发空表) 3 4" xfId="1333"/>
    <cellStyle name="20% - 强调文字颜色 6 3 4" xfId="1334"/>
    <cellStyle name="好_7.1罗平县大学生“村官”统计季报表(7月修订，下发空表) 3 6" xfId="1335"/>
    <cellStyle name="20% - 强调文字颜色 6 3 6" xfId="1336"/>
    <cellStyle name="20% - 强调文字颜色 6 3 7" xfId="1337"/>
    <cellStyle name="好_7.1罗平县大学生“村官”统计季报表(7月修订，下发空表) 3_附件3：中期财政规划套表" xfId="1338"/>
    <cellStyle name="20% - 强调文字颜色 6 3_附件3：中期财政规划套表" xfId="1339"/>
    <cellStyle name="输出 4 4 6" xfId="1340"/>
    <cellStyle name="计算 6 4 5 2 2" xfId="1341"/>
    <cellStyle name="40% - 强调文字颜色 6 2 2 2" xfId="1342"/>
    <cellStyle name="常规 4 3 4" xfId="1343"/>
    <cellStyle name="20% - 强调文字颜色 6 35" xfId="1344"/>
    <cellStyle name="20% - 强调文字颜色 6 40" xfId="1345"/>
    <cellStyle name="输出 4 4 7" xfId="1346"/>
    <cellStyle name="计算 6 4 5 2 3" xfId="1347"/>
    <cellStyle name="40% - 强调文字颜色 6 2 2 3" xfId="1348"/>
    <cellStyle name="常规 4 3 5" xfId="1349"/>
    <cellStyle name="20% - 强调文字颜色 6 36" xfId="1350"/>
    <cellStyle name="20% - 强调文字颜色 6 41" xfId="1351"/>
    <cellStyle name="输出 4 4 8" xfId="1352"/>
    <cellStyle name="40% - 强调文字颜色 6 2 2 4" xfId="1353"/>
    <cellStyle name="常规 4 3 6" xfId="1354"/>
    <cellStyle name="20% - 强调文字颜色 6 37" xfId="1355"/>
    <cellStyle name="20% - 强调文字颜色 6 42" xfId="1356"/>
    <cellStyle name="40% - 强调文字颜色 6 2 2 5" xfId="1357"/>
    <cellStyle name="20% - 强调文字颜色 6 38" xfId="1358"/>
    <cellStyle name="20% - 强调文字颜色 6 43" xfId="1359"/>
    <cellStyle name="40% - 强调文字颜色 6 2 2 6" xfId="1360"/>
    <cellStyle name="注释 4 10" xfId="1361"/>
    <cellStyle name="20% - 强调文字颜色 6 39" xfId="1362"/>
    <cellStyle name="20% - 强调文字颜色 6 44" xfId="1363"/>
    <cellStyle name="好_7.1罗平县大学生“村官”统计季报表(7月修订，下发空表) 4" xfId="1364"/>
    <cellStyle name="20% - 强调文字颜色 6 4" xfId="1365"/>
    <cellStyle name="20% - 强调文字颜色 6 4 2" xfId="1366"/>
    <cellStyle name="20% - 强调文字颜色 6 4 2 3" xfId="1367"/>
    <cellStyle name="20% - 强调文字颜色 6 4 2 4" xfId="1368"/>
    <cellStyle name="20% - 强调文字颜色 6 4 2 5" xfId="1369"/>
    <cellStyle name="汇总 2 4 3 2 2" xfId="1370"/>
    <cellStyle name="20% - 强调文字颜色 6 4 2 6" xfId="1371"/>
    <cellStyle name="20% - 强调文字颜色 6 4 3" xfId="1372"/>
    <cellStyle name="20% - 强调文字颜色 6 4 4" xfId="1373"/>
    <cellStyle name="20% - 强调文字颜色 6 4 5" xfId="1374"/>
    <cellStyle name="Accent3 - 60%" xfId="1375"/>
    <cellStyle name="20% - 强调文字颜色 6 4 6" xfId="1376"/>
    <cellStyle name="20% - 强调文字颜色 6 4 7" xfId="1377"/>
    <cellStyle name="20% - 强调文字颜色 6 4_附件3：中期财政规划套表" xfId="1378"/>
    <cellStyle name="20% - 强调文字颜色 6 45" xfId="1379"/>
    <cellStyle name="20% - 强调文字颜色 6 46" xfId="1380"/>
    <cellStyle name="注释 6 3 3" xfId="1381"/>
    <cellStyle name="汇总 2 2 5 3 2 2" xfId="1382"/>
    <cellStyle name="20% - 强调文字颜色 6 47" xfId="1383"/>
    <cellStyle name="注释 6 3 4" xfId="1384"/>
    <cellStyle name="汇总 2 2 5 3 2 3" xfId="1385"/>
    <cellStyle name="20% - 强调文字颜色 6 48" xfId="1386"/>
    <cellStyle name="好_7.1罗平县大学生“村官”统计季报表(7月修订，下发空表) 5" xfId="1387"/>
    <cellStyle name="20% - 强调文字颜色 6 5" xfId="1388"/>
    <cellStyle name="20% - 强调文字颜色 6 5 2" xfId="1389"/>
    <cellStyle name="20% - 强调文字颜色 6 5 3" xfId="1390"/>
    <cellStyle name="20% - 强调文字颜色 6 5 4" xfId="1391"/>
    <cellStyle name="20% - 强调文字颜色 6 5 5" xfId="1392"/>
    <cellStyle name="20% - 强调文字颜色 6 5 6" xfId="1393"/>
    <cellStyle name="好_2015年市本级还贷预算2014.9.26 2" xfId="1394"/>
    <cellStyle name="20% - 强调文字颜色 6 6" xfId="1395"/>
    <cellStyle name="注释 4 2 7" xfId="1396"/>
    <cellStyle name="20% - 强调文字颜色 6 6 2" xfId="1397"/>
    <cellStyle name="注释 4 2 8" xfId="1398"/>
    <cellStyle name="20% - 强调文字颜色 6 6 3" xfId="1399"/>
    <cellStyle name="注释 4 2 9" xfId="1400"/>
    <cellStyle name="20% - 强调文字颜色 6 6 4" xfId="1401"/>
    <cellStyle name="20% - 强调文字颜色 6 6 5" xfId="1402"/>
    <cellStyle name="20% - 强调文字颜色 6 6 6" xfId="1403"/>
    <cellStyle name="好_2015年市本级还贷预算2014.9.26 3" xfId="1404"/>
    <cellStyle name="20% - 强调文字颜色 6 7" xfId="1405"/>
    <cellStyle name="40% - 强调文字颜色 3 4 2 2" xfId="1406"/>
    <cellStyle name="20% - 强调文字颜色 6 8" xfId="1407"/>
    <cellStyle name="40% - 强调文字颜色 3 4 2 3" xfId="1408"/>
    <cellStyle name="20% - 强调文字颜色 6 9" xfId="1409"/>
    <cellStyle name="40% - 强调文字颜色 3 4 2 4" xfId="1410"/>
    <cellStyle name="3232" xfId="1411"/>
    <cellStyle name="3232 2" xfId="1412"/>
    <cellStyle name="汇总 2 2 6 6" xfId="1413"/>
    <cellStyle name="3232 2 2" xfId="1414"/>
    <cellStyle name="汇总 2 2 6 6 2" xfId="1415"/>
    <cellStyle name="3232 2 2 2" xfId="1416"/>
    <cellStyle name="3232 2 2 2 2" xfId="1417"/>
    <cellStyle name="汇总 2 2 6 7" xfId="1418"/>
    <cellStyle name="3232 2 3" xfId="1419"/>
    <cellStyle name="Milliers_!!!GO" xfId="1420"/>
    <cellStyle name="3232 3" xfId="1421"/>
    <cellStyle name="3232 4" xfId="1422"/>
    <cellStyle name="3232 5" xfId="1423"/>
    <cellStyle name="40% - 强调文字颜色 6 5 2" xfId="1424"/>
    <cellStyle name="3232 6" xfId="1425"/>
    <cellStyle name="40% - 强调文字颜色 6 5 3" xfId="1426"/>
    <cellStyle name="3232 7" xfId="1427"/>
    <cellStyle name="3232 7 2" xfId="1428"/>
    <cellStyle name="汇总 4 5 2" xfId="1429"/>
    <cellStyle name="60% - 强调文字颜色 2 11" xfId="1430"/>
    <cellStyle name="计算 4 2 6 6 3" xfId="1431"/>
    <cellStyle name="40% - 强调文字颜色 1 10" xfId="1432"/>
    <cellStyle name="汇总 4 5 3" xfId="1433"/>
    <cellStyle name="60% - 强调文字颜色 2 12" xfId="1434"/>
    <cellStyle name="40% - 强调文字颜色 1 11" xfId="1435"/>
    <cellStyle name="60% - 强调文字颜色 2 13" xfId="1436"/>
    <cellStyle name="40% - 强调文字颜色 1 12" xfId="1437"/>
    <cellStyle name="60% - 强调文字颜色 2 14" xfId="1438"/>
    <cellStyle name="40% - 强调文字颜色 1 13" xfId="1439"/>
    <cellStyle name="60% - 强调文字颜色 2 15" xfId="1440"/>
    <cellStyle name="60% - 强调文字颜色 2 20" xfId="1441"/>
    <cellStyle name="40% - 强调文字颜色 1 14" xfId="1442"/>
    <cellStyle name="60% - 强调文字颜色 2 16" xfId="1443"/>
    <cellStyle name="60% - 强调文字颜色 2 21" xfId="1444"/>
    <cellStyle name="输出 5 3 3 2" xfId="1445"/>
    <cellStyle name="40% - 强调文字颜色 1 15" xfId="1446"/>
    <cellStyle name="40% - 强调文字颜色 1 20" xfId="1447"/>
    <cellStyle name="60% - 强调文字颜色 2 18" xfId="1448"/>
    <cellStyle name="60% - 强调文字颜色 2 23" xfId="1449"/>
    <cellStyle name="40% - 强调文字颜色 1 17" xfId="1450"/>
    <cellStyle name="40% - 强调文字颜色 1 22" xfId="1451"/>
    <cellStyle name="60% - 强调文字颜色 2 19" xfId="1452"/>
    <cellStyle name="60% - 强调文字颜色 2 24" xfId="1453"/>
    <cellStyle name="40% - 强调文字颜色 1 18" xfId="1454"/>
    <cellStyle name="40% - 强调文字颜色 1 23" xfId="1455"/>
    <cellStyle name="60% - 强调文字颜色 2 25" xfId="1456"/>
    <cellStyle name="60% - 强调文字颜色 2 30" xfId="1457"/>
    <cellStyle name="40% - 强调文字颜色 1 19" xfId="1458"/>
    <cellStyle name="40% - 强调文字颜色 1 24" xfId="1459"/>
    <cellStyle name="40% - 强调文字颜色 1 2" xfId="1460"/>
    <cellStyle name="40% - 强调文字颜色 1 2 2" xfId="1461"/>
    <cellStyle name="汇总 6 4 5 2 3" xfId="1462"/>
    <cellStyle name="60% - 强调文字颜色 3 6 4" xfId="1463"/>
    <cellStyle name="40% - 强调文字颜色 1 2 2 2" xfId="1464"/>
    <cellStyle name="60% - 强调文字颜色 3 6 5" xfId="1465"/>
    <cellStyle name="40% - 强调文字颜色 1 2 2 3" xfId="1466"/>
    <cellStyle name="60% - 强调文字颜色 3 6 6" xfId="1467"/>
    <cellStyle name="40% - 强调文字颜色 1 2 2 4" xfId="1468"/>
    <cellStyle name="40% - 强调文字颜色 1 2 2 5" xfId="1469"/>
    <cellStyle name="40% - 强调文字颜色 2 6 2" xfId="1470"/>
    <cellStyle name="40% - 强调文字颜色 1 2 2 6" xfId="1471"/>
    <cellStyle name="40% - 强调文字颜色 2 6 3" xfId="1472"/>
    <cellStyle name="40% - 强调文字颜色 1 2 3" xfId="1473"/>
    <cellStyle name="40% - 强调文字颜色 1 2 4" xfId="1474"/>
    <cellStyle name="40% - 强调文字颜色 1 2 5" xfId="1475"/>
    <cellStyle name="输入 3 2 6 2 3" xfId="1476"/>
    <cellStyle name="常规 42 2" xfId="1477"/>
    <cellStyle name="40% - 强调文字颜色 1 2 6" xfId="1478"/>
    <cellStyle name="Percent_!!!GO" xfId="1479"/>
    <cellStyle name="40% - 强调文字颜色 1 2 7" xfId="1480"/>
    <cellStyle name="Accent5 3 4" xfId="1481"/>
    <cellStyle name="40% - 强调文字颜色 1 2_附件3：中期财政规划套表" xfId="1482"/>
    <cellStyle name="千位分隔 5 2 3 3" xfId="1483"/>
    <cellStyle name="标题 2 4 2" xfId="1484"/>
    <cellStyle name="60% - 强调文字颜色 2 26" xfId="1485"/>
    <cellStyle name="60% - 强调文字颜色 2 31" xfId="1486"/>
    <cellStyle name="40% - 强调文字颜色 1 25" xfId="1487"/>
    <cellStyle name="40% - 强调文字颜色 1 30" xfId="1488"/>
    <cellStyle name="千位分隔 5 2 3 4" xfId="1489"/>
    <cellStyle name="标题 2 4 3" xfId="1490"/>
    <cellStyle name="60% - 强调文字颜色 2 27" xfId="1491"/>
    <cellStyle name="60% - 强调文字颜色 2 32" xfId="1492"/>
    <cellStyle name="40% - 强调文字颜色 1 26" xfId="1493"/>
    <cellStyle name="40% - 强调文字颜色 1 31" xfId="1494"/>
    <cellStyle name="千位分隔 5 2 3 5" xfId="1495"/>
    <cellStyle name="标题 2 4 4" xfId="1496"/>
    <cellStyle name="60% - 强调文字颜色 2 28" xfId="1497"/>
    <cellStyle name="60% - 强调文字颜色 2 33" xfId="1498"/>
    <cellStyle name="40% - 强调文字颜色 1 27" xfId="1499"/>
    <cellStyle name="40% - 强调文字颜色 1 32" xfId="1500"/>
    <cellStyle name="60% - 强调文字颜色 2 29" xfId="1501"/>
    <cellStyle name="60% - 强调文字颜色 2 34" xfId="1502"/>
    <cellStyle name="40% - 强调文字颜色 1 28" xfId="1503"/>
    <cellStyle name="40% - 强调文字颜色 1 33" xfId="1504"/>
    <cellStyle name="汇总 2 2 6 3 2 2" xfId="1505"/>
    <cellStyle name="60% - 强调文字颜色 2 35" xfId="1506"/>
    <cellStyle name="60% - 强调文字颜色 2 40" xfId="1507"/>
    <cellStyle name="40% - 强调文字颜色 1 29" xfId="1508"/>
    <cellStyle name="40% - 强调文字颜色 1 34" xfId="1509"/>
    <cellStyle name="常规 9 2" xfId="1510"/>
    <cellStyle name="40% - 强调文字颜色 1 3" xfId="1511"/>
    <cellStyle name="40% - 强调文字颜色 1 3 2" xfId="1512"/>
    <cellStyle name="60% - 强调文字颜色 4 6 4" xfId="1513"/>
    <cellStyle name="40% - 强调文字颜色 1 3 2 2" xfId="1514"/>
    <cellStyle name="60% - 强调文字颜色 4 6 5" xfId="1515"/>
    <cellStyle name="40% - 强调文字颜色 1 3 2 3" xfId="1516"/>
    <cellStyle name="60% - 强调文字颜色 4 6 6" xfId="1517"/>
    <cellStyle name="40% - 强调文字颜色 1 3 2 4" xfId="1518"/>
    <cellStyle name="40% - 强调文字颜色 1 3 2 5" xfId="1519"/>
    <cellStyle name="40% - 强调文字颜色 3 6 2" xfId="1520"/>
    <cellStyle name="40% - 强调文字颜色 1 3 2 6" xfId="1521"/>
    <cellStyle name="40% - 强调文字颜色 3 6 3" xfId="1522"/>
    <cellStyle name="汇总 4 2 9 2" xfId="1523"/>
    <cellStyle name="40% - 强调文字颜色 1 3 4" xfId="1524"/>
    <cellStyle name="40% - 强调文字颜色 1 3 5" xfId="1525"/>
    <cellStyle name="输入 3 2 6 3 3" xfId="1526"/>
    <cellStyle name="常规 38 2" xfId="1527"/>
    <cellStyle name="常规 43 2" xfId="1528"/>
    <cellStyle name="40% - 强调文字颜色 1 3 6" xfId="1529"/>
    <cellStyle name="常规 38 3" xfId="1530"/>
    <cellStyle name="40% - 强调文字颜色 1 3 7" xfId="1531"/>
    <cellStyle name="40% - 强调文字颜色 1 3_附件3：中期财政规划套表" xfId="1532"/>
    <cellStyle name="汇总 2 2 6 3 2 3" xfId="1533"/>
    <cellStyle name="60% - 强调文字颜色 2 36" xfId="1534"/>
    <cellStyle name="60% - 强调文字颜色 2 41" xfId="1535"/>
    <cellStyle name="计算 3 2 2 3 2" xfId="1536"/>
    <cellStyle name="40% - 强调文字颜色 1 35" xfId="1537"/>
    <cellStyle name="40% - 强调文字颜色 1 40" xfId="1538"/>
    <cellStyle name="60% - 强调文字颜色 2 37" xfId="1539"/>
    <cellStyle name="60% - 强调文字颜色 2 42" xfId="1540"/>
    <cellStyle name="计算 3 2 2 3 3" xfId="1541"/>
    <cellStyle name="40% - 强调文字颜色 1 36" xfId="1542"/>
    <cellStyle name="40% - 强调文字颜色 1 41" xfId="1543"/>
    <cellStyle name="60% - 强调文字颜色 2 38" xfId="1544"/>
    <cellStyle name="60% - 强调文字颜色 2 43" xfId="1545"/>
    <cellStyle name="40% - 强调文字颜色 1 37" xfId="1546"/>
    <cellStyle name="40% - 强调文字颜色 1 42" xfId="1547"/>
    <cellStyle name="60% - 强调文字颜色 2 39" xfId="1548"/>
    <cellStyle name="60% - 强调文字颜色 2 44" xfId="1549"/>
    <cellStyle name="40% - 强调文字颜色 1 38" xfId="1550"/>
    <cellStyle name="40% - 强调文字颜色 1 43" xfId="1551"/>
    <cellStyle name="60% - 强调文字颜色 2 45" xfId="1552"/>
    <cellStyle name="40% - 强调文字颜色 1 39" xfId="1553"/>
    <cellStyle name="40% - 强调文字颜色 1 44" xfId="1554"/>
    <cellStyle name="常规 9 3" xfId="1555"/>
    <cellStyle name="40% - 强调文字颜色 1 4" xfId="1556"/>
    <cellStyle name="40% - 强调文字颜色 1 4 2" xfId="1557"/>
    <cellStyle name="60% - 强调文字颜色 5 6 4" xfId="1558"/>
    <cellStyle name="40% - 强调文字颜色 1 4 2 2" xfId="1559"/>
    <cellStyle name="好_2016年国资预算（20151221报财局） 2" xfId="1560"/>
    <cellStyle name="60% - 强调文字颜色 5 6 5" xfId="1561"/>
    <cellStyle name="40% - 强调文字颜色 1 4 2 3" xfId="1562"/>
    <cellStyle name="好_2016年国资预算（20151221报财局） 3" xfId="1563"/>
    <cellStyle name="60% - 强调文字颜色 5 6 6" xfId="1564"/>
    <cellStyle name="40% - 强调文字颜色 1 4 2 4" xfId="1565"/>
    <cellStyle name="40% - 强调文字颜色 1 4 2 5" xfId="1566"/>
    <cellStyle name="40% - 强调文字颜色 4 6 2" xfId="1567"/>
    <cellStyle name="40% - 强调文字颜色 1 4 2 6" xfId="1568"/>
    <cellStyle name="40% - 强调文字颜色 4 6 3" xfId="1569"/>
    <cellStyle name="汇总 2 2 10 2 2" xfId="1570"/>
    <cellStyle name="40% - 强调文字颜色 1 4 3" xfId="1571"/>
    <cellStyle name="汇总 2 2 10 2 3" xfId="1572"/>
    <cellStyle name="40% - 强调文字颜色 1 4 4" xfId="1573"/>
    <cellStyle name="40% - 强调文字颜色 1 4 5" xfId="1574"/>
    <cellStyle name="输入 3 2 6 4 3" xfId="1575"/>
    <cellStyle name="常规 39 2" xfId="1576"/>
    <cellStyle name="常规 44 2" xfId="1577"/>
    <cellStyle name="40% - 强调文字颜色 1 4 6" xfId="1578"/>
    <cellStyle name="40% - 强调文字颜色 1 4 7" xfId="1579"/>
    <cellStyle name="40% - 强调文字颜色 1 5 3" xfId="1580"/>
    <cellStyle name="40% - 强调文字颜色 1 4_附件3：中期财政规划套表" xfId="1581"/>
    <cellStyle name="差 3 2 2" xfId="1582"/>
    <cellStyle name="60% - 强调文字颜色 2 46" xfId="1583"/>
    <cellStyle name="40% - 强调文字颜色 1 45" xfId="1584"/>
    <cellStyle name="差 3 2 3" xfId="1585"/>
    <cellStyle name="60% - 强调文字颜色 2 47" xfId="1586"/>
    <cellStyle name="40% - 强调文字颜色 1 46" xfId="1587"/>
    <cellStyle name="计算 6 6 5 2" xfId="1588"/>
    <cellStyle name="常规 58 2" xfId="1589"/>
    <cellStyle name="常规 63 2" xfId="1590"/>
    <cellStyle name="差 3 2 4" xfId="1591"/>
    <cellStyle name="60% - 强调文字颜色 2 48" xfId="1592"/>
    <cellStyle name="40% - 强调文字颜色 1 47" xfId="1593"/>
    <cellStyle name="差 3 2 5" xfId="1594"/>
    <cellStyle name="40% - 强调文字颜色 1 48" xfId="1595"/>
    <cellStyle name="输出 4 3 7 2" xfId="1596"/>
    <cellStyle name="40% - 强调文字颜色 1 5" xfId="1597"/>
    <cellStyle name="40% - 强调文字颜色 1 5 2" xfId="1598"/>
    <cellStyle name="40% - 强调文字颜色 1 5 4" xfId="1599"/>
    <cellStyle name="输入 2 4 2 2" xfId="1600"/>
    <cellStyle name="40% - 强调文字颜色 1 5 5" xfId="1601"/>
    <cellStyle name="输入 3 2 6 5 3" xfId="1602"/>
    <cellStyle name="常规 45 2" xfId="1603"/>
    <cellStyle name="常规 50 2" xfId="1604"/>
    <cellStyle name="输入 2 4 2 3" xfId="1605"/>
    <cellStyle name="40% - 强调文字颜色 1 5 6" xfId="1606"/>
    <cellStyle name="40% - 强调文字颜色 1 6" xfId="1607"/>
    <cellStyle name="40% - 强调文字颜色 1 6 2" xfId="1608"/>
    <cellStyle name="40% - 强调文字颜色 1 6 3" xfId="1609"/>
    <cellStyle name="40% - 强调文字颜色 1 6 4" xfId="1610"/>
    <cellStyle name="输入 2 4 3 2" xfId="1611"/>
    <cellStyle name="40% - 强调文字颜色 1 6 5" xfId="1612"/>
    <cellStyle name="输入 3 2 6 6 3" xfId="1613"/>
    <cellStyle name="输出 6 4 2 3" xfId="1614"/>
    <cellStyle name="常规 46 2" xfId="1615"/>
    <cellStyle name="常规 51 2" xfId="1616"/>
    <cellStyle name="输入 2 4 3 3" xfId="1617"/>
    <cellStyle name="40% - 强调文字颜色 1 6 6" xfId="1618"/>
    <cellStyle name="40% - 强调文字颜色 1 7" xfId="1619"/>
    <cellStyle name="40% - 强调文字颜色 1 8" xfId="1620"/>
    <cellStyle name="40% - 强调文字颜色 1 9" xfId="1621"/>
    <cellStyle name="注释 5 2 5" xfId="1622"/>
    <cellStyle name="60% - 强调文字颜色 3 11" xfId="1623"/>
    <cellStyle name="40% - 强调文字颜色 2 10" xfId="1624"/>
    <cellStyle name="40% - 强调文字颜色 2 2" xfId="1625"/>
    <cellStyle name="40% - 强调文字颜色 2 2 2" xfId="1626"/>
    <cellStyle name="40% - 强调文字颜色 2 2 2 2" xfId="1627"/>
    <cellStyle name="输入 6 2 5 3" xfId="1628"/>
    <cellStyle name="标题 1 4 2 2" xfId="1629"/>
    <cellStyle name="40% - 强调文字颜色 2 2 2 3" xfId="1630"/>
    <cellStyle name="标题 1 4 2 3" xfId="1631"/>
    <cellStyle name="40% - 强调文字颜色 2 2 2 4" xfId="1632"/>
    <cellStyle name="标题 1 4 2 4" xfId="1633"/>
    <cellStyle name="40% - 强调文字颜色 2 2 2 5" xfId="1634"/>
    <cellStyle name="标题 1 4 2 5" xfId="1635"/>
    <cellStyle name="40% - 强调文字颜色 2 2 2 6" xfId="1636"/>
    <cellStyle name="40% - 强调文字颜色 2 2 3" xfId="1637"/>
    <cellStyle name="40% - 强调文字颜色 2 2 4" xfId="1638"/>
    <cellStyle name="40% - 强调文字颜色 2 2 5" xfId="1639"/>
    <cellStyle name="40% - 强调文字颜色 2 2 6" xfId="1640"/>
    <cellStyle name="Accent3 - 40% 3 5" xfId="1641"/>
    <cellStyle name="40% - 强调文字颜色 2 2_附件3：中期财政规划套表" xfId="1642"/>
    <cellStyle name="40% - 强调文字颜色 2 3" xfId="1643"/>
    <cellStyle name="40% - 强调文字颜色 2 3 2 2" xfId="1644"/>
    <cellStyle name="解释性文本 2" xfId="1645"/>
    <cellStyle name="40% - 强调文字颜色 2 3 2 3" xfId="1646"/>
    <cellStyle name="解释性文本 3" xfId="1647"/>
    <cellStyle name="40% - 强调文字颜色 2 3 2 4" xfId="1648"/>
    <cellStyle name="解释性文本 4" xfId="1649"/>
    <cellStyle name="40% - 强调文字颜色 2 3 2 5" xfId="1650"/>
    <cellStyle name="差 2" xfId="1651"/>
    <cellStyle name="解释性文本 5" xfId="1652"/>
    <cellStyle name="40% - 强调文字颜色 2 3 2 6" xfId="1653"/>
    <cellStyle name="40% - 强调文字颜色 2 3_附件3：中期财政规划套表" xfId="1654"/>
    <cellStyle name="40% - 强调文字颜色 2 4" xfId="1655"/>
    <cellStyle name="40% - 强调文字颜色 2 4 2" xfId="1656"/>
    <cellStyle name="40% - 强调文字颜色 2 4 2 2" xfId="1657"/>
    <cellStyle name="40% - 强调文字颜色 2 4 2 3" xfId="1658"/>
    <cellStyle name="40% - 强调文字颜色 2 4 2 4" xfId="1659"/>
    <cellStyle name="40% - 强调文字颜色 2 4 2 5" xfId="1660"/>
    <cellStyle name="好 2 2" xfId="1661"/>
    <cellStyle name="40% - 强调文字颜色 2 4 2 6" xfId="1662"/>
    <cellStyle name="40% - 强调文字颜色 2 4 3" xfId="1663"/>
    <cellStyle name="40% - 强调文字颜色 2 4 4" xfId="1664"/>
    <cellStyle name="40% - 强调文字颜色 2 4 5" xfId="1665"/>
    <cellStyle name="40% - 强调文字颜色 2 4 6" xfId="1666"/>
    <cellStyle name="汇总 3 2 6 5 3" xfId="1667"/>
    <cellStyle name="60% - 强调文字颜色 6 3 3" xfId="1668"/>
    <cellStyle name="40% - 强调文字颜色 2 4_附件3：中期财政规划套表" xfId="1669"/>
    <cellStyle name="40% - 强调文字颜色 2 5" xfId="1670"/>
    <cellStyle name="40% - 强调文字颜色 2 5 2" xfId="1671"/>
    <cellStyle name="40% - 强调文字颜色 2 5 3" xfId="1672"/>
    <cellStyle name="40% - 强调文字颜色 2 5 4" xfId="1673"/>
    <cellStyle name="40% - 强调文字颜色 2 5 5" xfId="1674"/>
    <cellStyle name="40% - 强调文字颜色 2 5 6" xfId="1675"/>
    <cellStyle name="40% - 强调文字颜色 2 6" xfId="1676"/>
    <cellStyle name="40% - 强调文字颜色 2 6 4" xfId="1677"/>
    <cellStyle name="40% - 强调文字颜色 2 6 5" xfId="1678"/>
    <cellStyle name="40% - 强调文字颜色 2 6 6" xfId="1679"/>
    <cellStyle name="60% - 强调文字颜色 4 11" xfId="1680"/>
    <cellStyle name="40% - 强调文字颜色 3 10" xfId="1681"/>
    <cellStyle name="40% - 强调文字颜色 3 2" xfId="1682"/>
    <cellStyle name="标题 29" xfId="1683"/>
    <cellStyle name="40% - 强调文字颜色 6 9" xfId="1684"/>
    <cellStyle name="40% - 强调文字颜色 3 2 2" xfId="1685"/>
    <cellStyle name="40% - 强调文字颜色 3 2 2 2" xfId="1686"/>
    <cellStyle name="注释 3 5 3" xfId="1687"/>
    <cellStyle name="标题 2 4 2 2" xfId="1688"/>
    <cellStyle name="40% - 强调文字颜色 3 2 2 3" xfId="1689"/>
    <cellStyle name="标题 2 4 2 3" xfId="1690"/>
    <cellStyle name="40% - 强调文字颜色 3 2 2 4" xfId="1691"/>
    <cellStyle name="标题 2 4 2 4" xfId="1692"/>
    <cellStyle name="40% - 强调文字颜色 3 2 2 5" xfId="1693"/>
    <cellStyle name="标题 2 4 2 5" xfId="1694"/>
    <cellStyle name="40% - 强调文字颜色 3 2 2 6" xfId="1695"/>
    <cellStyle name="百分比 2 2 2 2" xfId="1696"/>
    <cellStyle name="40% - 强调文字颜色 3 2 3" xfId="1697"/>
    <cellStyle name="汇总 4 2 5 2" xfId="1698"/>
    <cellStyle name="40% - 强调文字颜色 3 2 4" xfId="1699"/>
    <cellStyle name="汇总 4 2 5 3" xfId="1700"/>
    <cellStyle name="40% - 强调文字颜色 3 2 5" xfId="1701"/>
    <cellStyle name="汇总 4 2 5 4" xfId="1702"/>
    <cellStyle name="40% - 强调文字颜色 3 2 6" xfId="1703"/>
    <cellStyle name="汇总 4 2 5 5" xfId="1704"/>
    <cellStyle name="40% - 强调文字颜色 3 3" xfId="1705"/>
    <cellStyle name="常规 25" xfId="1706"/>
    <cellStyle name="常规 30" xfId="1707"/>
    <cellStyle name="40% - 强调文字颜色 3 3 2" xfId="1708"/>
    <cellStyle name="40% - 强调文字颜色 3 3 2 2" xfId="1709"/>
    <cellStyle name="40% - 强调文字颜色 5 2_附件3：中期财政规划套表" xfId="1710"/>
    <cellStyle name="40% - 强调文字颜色 3 3 2 3" xfId="1711"/>
    <cellStyle name="40% - 强调文字颜色 3 3 2 4" xfId="1712"/>
    <cellStyle name="40% - 强调文字颜色 3 3 2 5" xfId="1713"/>
    <cellStyle name="40% - 强调文字颜色 3 3 2 6" xfId="1714"/>
    <cellStyle name="百分比 2 3 2 2" xfId="1715"/>
    <cellStyle name="40% - 强调文字颜色 3 3 4" xfId="1716"/>
    <cellStyle name="汇总 4 2 6 3" xfId="1717"/>
    <cellStyle name="常规 27" xfId="1718"/>
    <cellStyle name="常规 32" xfId="1719"/>
    <cellStyle name="40% - 强调文字颜色 3 3 5" xfId="1720"/>
    <cellStyle name="汇总 4 2 6 4" xfId="1721"/>
    <cellStyle name="常规 28" xfId="1722"/>
    <cellStyle name="常规 33" xfId="1723"/>
    <cellStyle name="40% - 强调文字颜色 3 3 6" xfId="1724"/>
    <cellStyle name="汇总 4 2 6 5" xfId="1725"/>
    <cellStyle name="常规 29" xfId="1726"/>
    <cellStyle name="常规 34" xfId="1727"/>
    <cellStyle name="40% - 强调文字颜色 3 3_附件3：中期财政规划套表" xfId="1728"/>
    <cellStyle name="40% - 强调文字颜色 3 4" xfId="1729"/>
    <cellStyle name="常规 75" xfId="1730"/>
    <cellStyle name="常规 80" xfId="1731"/>
    <cellStyle name="40% - 强调文字颜色 3 4 2" xfId="1732"/>
    <cellStyle name="40% - 强调文字颜色 3 4 2 5" xfId="1733"/>
    <cellStyle name="40% - 强调文字颜色 3 4 2 6" xfId="1734"/>
    <cellStyle name="百分比 2 4 2 2" xfId="1735"/>
    <cellStyle name="千位分隔 9 2 2 2" xfId="1736"/>
    <cellStyle name="40% - 强调文字颜色 3 4 3" xfId="1737"/>
    <cellStyle name="汇总 4 2 7 2" xfId="1738"/>
    <cellStyle name="常规 76" xfId="1739"/>
    <cellStyle name="常规 81" xfId="1740"/>
    <cellStyle name="40% - 强调文字颜色 3 4 4" xfId="1741"/>
    <cellStyle name="汇总 4 2 7 3" xfId="1742"/>
    <cellStyle name="常规 77" xfId="1743"/>
    <cellStyle name="常规 78" xfId="1744"/>
    <cellStyle name="常规 83" xfId="1745"/>
    <cellStyle name="40% - 强调文字颜色 3 4 5" xfId="1746"/>
    <cellStyle name="常规 79" xfId="1747"/>
    <cellStyle name="常规 84" xfId="1748"/>
    <cellStyle name="40% - 强调文字颜色 3 4 6" xfId="1749"/>
    <cellStyle name="40% - 强调文字颜色 3 4_附件3：中期财政规划套表" xfId="1750"/>
    <cellStyle name="常规 104 2" xfId="1751"/>
    <cellStyle name="40% - 强调文字颜色 3 5" xfId="1752"/>
    <cellStyle name="40% - 强调文字颜色 3 5 2" xfId="1753"/>
    <cellStyle name="40% - 强调文字颜色 3 5 3" xfId="1754"/>
    <cellStyle name="汇总 4 2 8 2" xfId="1755"/>
    <cellStyle name="40% - 强调文字颜色 3 5 4" xfId="1756"/>
    <cellStyle name="汇总 4 2 8 3" xfId="1757"/>
    <cellStyle name="输入 2 6 2 2" xfId="1758"/>
    <cellStyle name="40% - 强调文字颜色 3 5 5" xfId="1759"/>
    <cellStyle name="输入 2 6 2 3" xfId="1760"/>
    <cellStyle name="40% - 强调文字颜色 3 5 6" xfId="1761"/>
    <cellStyle name="40% - 强调文字颜色 3 6" xfId="1762"/>
    <cellStyle name="40% - 强调文字颜色 3 6 4" xfId="1763"/>
    <cellStyle name="汇总 4 2 9 3" xfId="1764"/>
    <cellStyle name="40% - 强调文字颜色 3 6 5" xfId="1765"/>
    <cellStyle name="40% - 强调文字颜色 3 6 6" xfId="1766"/>
    <cellStyle name="40% - 强调文字颜色 3 7" xfId="1767"/>
    <cellStyle name="40% - 强调文字颜色 3 8" xfId="1768"/>
    <cellStyle name="40% - 强调文字颜色 3 9" xfId="1769"/>
    <cellStyle name="计算 6 2 5" xfId="1770"/>
    <cellStyle name="40% - 强调文字颜色 4 2" xfId="1771"/>
    <cellStyle name="计算 6 2 5 2" xfId="1772"/>
    <cellStyle name="40% - 强调文字颜色 4 2 2" xfId="1773"/>
    <cellStyle name="计算 6 2 5 2 2" xfId="1774"/>
    <cellStyle name="40% - 强调文字颜色 4 2 2 2" xfId="1775"/>
    <cellStyle name="标题 3 4 2 2" xfId="1776"/>
    <cellStyle name="计算 6 2 5 2 3" xfId="1777"/>
    <cellStyle name="40% - 强调文字颜色 4 2 2 3" xfId="1778"/>
    <cellStyle name="标题 3 4 2 3" xfId="1779"/>
    <cellStyle name="40% - 强调文字颜色 4 2 2 4" xfId="1780"/>
    <cellStyle name="标题 3 4 2 4" xfId="1781"/>
    <cellStyle name="40% - 强调文字颜色 4 2 2 5" xfId="1782"/>
    <cellStyle name="汇总 3 2 6 6 2" xfId="1783"/>
    <cellStyle name="60% - 强调文字颜色 6 4 2" xfId="1784"/>
    <cellStyle name="标题 3 4 2 5" xfId="1785"/>
    <cellStyle name="40% - 强调文字颜色 4 2 2 6" xfId="1786"/>
    <cellStyle name="计算 6 2 5 3" xfId="1787"/>
    <cellStyle name="40% - 强调文字颜色 4 2 3" xfId="1788"/>
    <cellStyle name="汇总 4 3 5 2" xfId="1789"/>
    <cellStyle name="40% - 强调文字颜色 4 2 4" xfId="1790"/>
    <cellStyle name="汇总 4 3 5 3" xfId="1791"/>
    <cellStyle name="40% - 强调文字颜色 4 2 5" xfId="1792"/>
    <cellStyle name="40% - 强调文字颜色 4 2 6" xfId="1793"/>
    <cellStyle name="40% - 强调文字颜色 4 2_附件3：中期财政规划套表" xfId="1794"/>
    <cellStyle name="计算 6 2 6" xfId="1795"/>
    <cellStyle name="40% - 强调文字颜色 4 3" xfId="1796"/>
    <cellStyle name="Accent3 - 20% 2 2 3" xfId="1797"/>
    <cellStyle name="计算 6 2 6 2" xfId="1798"/>
    <cellStyle name="40% - 强调文字颜色 4 3 2" xfId="1799"/>
    <cellStyle name="40% - 强调文字颜色 4 3 2 2" xfId="1800"/>
    <cellStyle name="40% - 强调文字颜色 4 3 2 3" xfId="1801"/>
    <cellStyle name="40% - 强调文字颜色 4 3 2 4" xfId="1802"/>
    <cellStyle name="40% - 强调文字颜色 4 3 2 5" xfId="1803"/>
    <cellStyle name="40% - 强调文字颜色 4 3 2 6" xfId="1804"/>
    <cellStyle name="计算 6 2 6 3" xfId="1805"/>
    <cellStyle name="40% - 强调文字颜色 4 3 3" xfId="1806"/>
    <cellStyle name="汇总 4 3 6 2" xfId="1807"/>
    <cellStyle name="Accent3 - 20% 2 2 4" xfId="1808"/>
    <cellStyle name="40% - 强调文字颜色 4 3 4" xfId="1809"/>
    <cellStyle name="汇总 4 3 6 3" xfId="1810"/>
    <cellStyle name="Accent3 - 20% 2 2 5" xfId="1811"/>
    <cellStyle name="Accent3 - 20% 2 2 6" xfId="1812"/>
    <cellStyle name="40% - 强调文字颜色 4 3 5" xfId="1813"/>
    <cellStyle name="40% - 强调文字颜色 4 3 6" xfId="1814"/>
    <cellStyle name="汇总 3 2 4 2 2" xfId="1815"/>
    <cellStyle name="计算 6 2 7" xfId="1816"/>
    <cellStyle name="40% - 强调文字颜色 4 4" xfId="1817"/>
    <cellStyle name="计算 6 2 7 2" xfId="1818"/>
    <cellStyle name="40% - 强调文字颜色 4 4 2" xfId="1819"/>
    <cellStyle name="标题 1 6 5" xfId="1820"/>
    <cellStyle name="40% - 强调文字颜色 4 4 2 2" xfId="1821"/>
    <cellStyle name="标题 1 6 6" xfId="1822"/>
    <cellStyle name="40% - 强调文字颜色 4 4 2 3" xfId="1823"/>
    <cellStyle name="40% - 强调文字颜色 4 4 2 4" xfId="1824"/>
    <cellStyle name="Input [yellow] 3 2" xfId="1825"/>
    <cellStyle name="40% - 强调文字颜色 4 4 2 5" xfId="1826"/>
    <cellStyle name="Input [yellow] 3 3" xfId="1827"/>
    <cellStyle name="40% - 强调文字颜色 4 4 2 6" xfId="1828"/>
    <cellStyle name="40% - 强调文字颜色 4 4 3" xfId="1829"/>
    <cellStyle name="汇总 4 3 7 2" xfId="1830"/>
    <cellStyle name="40% - 强调文字颜色 4 4 4" xfId="1831"/>
    <cellStyle name="40% - 强调文字颜色 4 4 5" xfId="1832"/>
    <cellStyle name="40% - 强调文字颜色 4 4 6" xfId="1833"/>
    <cellStyle name="40% - 强调文字颜色 4 4_附件3：中期财政规划套表" xfId="1834"/>
    <cellStyle name="汇总 3 2 4 2 3" xfId="1835"/>
    <cellStyle name="计算 6 2 8" xfId="1836"/>
    <cellStyle name="40% - 强调文字颜色 4 5" xfId="1837"/>
    <cellStyle name="40% - 强调文字颜色 4 5 2" xfId="1838"/>
    <cellStyle name="40% - 强调文字颜色 4 5 3" xfId="1839"/>
    <cellStyle name="40% - 强调文字颜色 4 5 4" xfId="1840"/>
    <cellStyle name="输入 2 7 2 2" xfId="1841"/>
    <cellStyle name="40% - 强调文字颜色 4 5 5" xfId="1842"/>
    <cellStyle name="输入 2 7 2 3" xfId="1843"/>
    <cellStyle name="40% - 强调文字颜色 4 5 6" xfId="1844"/>
    <cellStyle name="40% - 强调文字颜色 4 6" xfId="1845"/>
    <cellStyle name="40% - 强调文字颜色 4 6 4" xfId="1846"/>
    <cellStyle name="40% - 强调文字颜色 4 6 5" xfId="1847"/>
    <cellStyle name="40% - 强调文字颜色 4 6 6" xfId="1848"/>
    <cellStyle name="40% - 强调文字颜色 4 7" xfId="1849"/>
    <cellStyle name="Mon閠aire [0]_!!!GO" xfId="1850"/>
    <cellStyle name="40% - 强调文字颜色 4 8" xfId="1851"/>
    <cellStyle name="40% - 强调文字颜色 4 9" xfId="1852"/>
    <cellStyle name="60% - 强调文字颜色 6 11" xfId="1853"/>
    <cellStyle name="40% - 强调文字颜色 5 10" xfId="1854"/>
    <cellStyle name="好 2 3" xfId="1855"/>
    <cellStyle name="计算 6 3 5" xfId="1856"/>
    <cellStyle name="40% - 强调文字颜色 5 2" xfId="1857"/>
    <cellStyle name="计算 6 3 5 2" xfId="1858"/>
    <cellStyle name="40% - 强调文字颜色 5 2 2" xfId="1859"/>
    <cellStyle name="计算 6 3 5 2 2" xfId="1860"/>
    <cellStyle name="40% - 强调文字颜色 5 2 2 2" xfId="1861"/>
    <cellStyle name="标题 4 4 2 2" xfId="1862"/>
    <cellStyle name="计算 6 3 5 2 3" xfId="1863"/>
    <cellStyle name="40% - 强调文字颜色 5 2 2 3" xfId="1864"/>
    <cellStyle name="标题 4 4 2 3" xfId="1865"/>
    <cellStyle name="40% - 强调文字颜色 5 2 2 4" xfId="1866"/>
    <cellStyle name="标题 4 4 2 4" xfId="1867"/>
    <cellStyle name="40% - 强调文字颜色 5 2 2 5" xfId="1868"/>
    <cellStyle name="标题 4 4 2 5" xfId="1869"/>
    <cellStyle name="40% - 强调文字颜色 5 2 2 6" xfId="1870"/>
    <cellStyle name="计算 6 3 5 3" xfId="1871"/>
    <cellStyle name="40% - 强调文字颜色 5 2 3" xfId="1872"/>
    <cellStyle name="汇总 4 4 5 2" xfId="1873"/>
    <cellStyle name="汇总 2 10" xfId="1874"/>
    <cellStyle name="40% - 强调文字颜色 5 2 4" xfId="1875"/>
    <cellStyle name="汇总 4 4 5 3" xfId="1876"/>
    <cellStyle name="汇总 2 11" xfId="1877"/>
    <cellStyle name="40% - 强调文字颜色 5 2 5" xfId="1878"/>
    <cellStyle name="40% - 强调文字颜色 5 2 6" xfId="1879"/>
    <cellStyle name="好 2 4" xfId="1880"/>
    <cellStyle name="计算 6 3 6" xfId="1881"/>
    <cellStyle name="40% - 强调文字颜色 5 3" xfId="1882"/>
    <cellStyle name="计算 6 3 6 2" xfId="1883"/>
    <cellStyle name="40% - 强调文字颜色 5 3 2" xfId="1884"/>
    <cellStyle name="40% - 强调文字颜色 5 3 2 2" xfId="1885"/>
    <cellStyle name="40% - 强调文字颜色 5 3 2 3" xfId="1886"/>
    <cellStyle name="40% - 强调文字颜色 5 3 2 4" xfId="1887"/>
    <cellStyle name="40% - 强调文字颜色 5 3 2 5" xfId="1888"/>
    <cellStyle name="汇总 3 2" xfId="1889"/>
    <cellStyle name="40% - 强调文字颜色 5 3 2 6" xfId="1890"/>
    <cellStyle name="计算 6 3 6 3" xfId="1891"/>
    <cellStyle name="40% - 强调文字颜色 5 3 3" xfId="1892"/>
    <cellStyle name="汇总 4 4 6 2" xfId="1893"/>
    <cellStyle name="40% - 强调文字颜色 5 3 4" xfId="1894"/>
    <cellStyle name="汇总 4 4 6 3" xfId="1895"/>
    <cellStyle name="40% - 强调文字颜色 5 3 5" xfId="1896"/>
    <cellStyle name="40% - 强调文字颜色 5 3 6" xfId="1897"/>
    <cellStyle name="Accent4 - 20% 5" xfId="1898"/>
    <cellStyle name="40% - 强调文字颜色 5 3_附件3：中期财政规划套表" xfId="1899"/>
    <cellStyle name="汇总 3 2 4 3 2" xfId="1900"/>
    <cellStyle name="计算 6 3 7" xfId="1901"/>
    <cellStyle name="40% - 强调文字颜色 5 4" xfId="1902"/>
    <cellStyle name="汇总 3 2 4 3 2 2" xfId="1903"/>
    <cellStyle name="计算 6 3 7 2" xfId="1904"/>
    <cellStyle name="40% - 强调文字颜色 5 4 2" xfId="1905"/>
    <cellStyle name="汇总 2 2 6" xfId="1906"/>
    <cellStyle name="40% - 强调文字颜色 5 4 2 2" xfId="1907"/>
    <cellStyle name="千位分隔 7 2 2" xfId="1908"/>
    <cellStyle name="汇总 2 2 7" xfId="1909"/>
    <cellStyle name="40% - 强调文字颜色 5 4 2 3" xfId="1910"/>
    <cellStyle name="千位分隔 7 2 3" xfId="1911"/>
    <cellStyle name="汇总 2 2 8" xfId="1912"/>
    <cellStyle name="40% - 强调文字颜色 5 4 2 4" xfId="1913"/>
    <cellStyle name="千位分隔 7 2 4" xfId="1914"/>
    <cellStyle name="汇总 2 2 9" xfId="1915"/>
    <cellStyle name="40% - 强调文字颜色 5 4 2 5" xfId="1916"/>
    <cellStyle name="40% - 强调文字颜色 5 4 2 6" xfId="1917"/>
    <cellStyle name="40% - 强调文字颜色 5 4 3" xfId="1918"/>
    <cellStyle name="汇总 4 4 7 2" xfId="1919"/>
    <cellStyle name="汇总 3 2 4 3 2 3" xfId="1920"/>
    <cellStyle name="注释 2 2 4 3 3" xfId="1921"/>
    <cellStyle name="汇总 4 2 5 3 2 2" xfId="1922"/>
    <cellStyle name="40% - 强调文字颜色 5 4 4" xfId="1923"/>
    <cellStyle name="汇总 4 2 5 3 2 3" xfId="1924"/>
    <cellStyle name="40% - 强调文字颜色 5 4 5" xfId="1925"/>
    <cellStyle name="40% - 强调文字颜色 5 4 6" xfId="1926"/>
    <cellStyle name="40% - 强调文字颜色 5 4_附件3：中期财政规划套表" xfId="1927"/>
    <cellStyle name="汇总 3 2 4 3 3" xfId="1928"/>
    <cellStyle name="计算 6 3 8" xfId="1929"/>
    <cellStyle name="40% - 强调文字颜色 5 5" xfId="1930"/>
    <cellStyle name="40% - 强调文字颜色 5 5 2" xfId="1931"/>
    <cellStyle name="40% - 强调文字颜色 5 5 3" xfId="1932"/>
    <cellStyle name="40% - 强调文字颜色 5 5 4" xfId="1933"/>
    <cellStyle name="输入 2 8 2 2" xfId="1934"/>
    <cellStyle name="40% - 强调文字颜色 5 5 5" xfId="1935"/>
    <cellStyle name="输入 2 8 2 3" xfId="1936"/>
    <cellStyle name="40% - 强调文字颜色 5 5 6" xfId="1937"/>
    <cellStyle name="汇总 3 2 2 5 2 2" xfId="1938"/>
    <cellStyle name="60% - 强调文字颜色 2 3 2 2" xfId="1939"/>
    <cellStyle name="40% - 强调文字颜色 5 6" xfId="1940"/>
    <cellStyle name="40% - 强调文字颜色 5 6 2" xfId="1941"/>
    <cellStyle name="40% - 强调文字颜色 5 6 3" xfId="1942"/>
    <cellStyle name="40% - 强调文字颜色 5 6 4" xfId="1943"/>
    <cellStyle name="40% - 强调文字颜色 5 6 5" xfId="1944"/>
    <cellStyle name="捠壿_Region Orders (2)" xfId="1945"/>
    <cellStyle name="40% - 强调文字颜色 5 6 6" xfId="1946"/>
    <cellStyle name="汇总 3 2 2 5 2 3" xfId="1947"/>
    <cellStyle name="60% - 强调文字颜色 2 3 2 3" xfId="1948"/>
    <cellStyle name="40% - 强调文字颜色 5 7" xfId="1949"/>
    <cellStyle name="汇总 4 2 3 5 2 2" xfId="1950"/>
    <cellStyle name="60% - 强调文字颜色 2 3 2 4" xfId="1951"/>
    <cellStyle name="40% - 强调文字颜色 5 8" xfId="1952"/>
    <cellStyle name="汇总 4 2 3 5 2 3" xfId="1953"/>
    <cellStyle name="60% - 强调文字颜色 2 3 2 5" xfId="1954"/>
    <cellStyle name="40% - 强调文字颜色 5 9" xfId="1955"/>
    <cellStyle name="40% - 强调文字颜色 6 10" xfId="1956"/>
    <cellStyle name="好 3 3" xfId="1957"/>
    <cellStyle name="标题 17" xfId="1958"/>
    <cellStyle name="标题 22" xfId="1959"/>
    <cellStyle name="计算 6 4 5" xfId="1960"/>
    <cellStyle name="40% - 强调文字颜色 6 2" xfId="1961"/>
    <cellStyle name="计算 6 4 5 2" xfId="1962"/>
    <cellStyle name="40% - 强调文字颜色 6 2 2" xfId="1963"/>
    <cellStyle name="计算 6 4 5 3" xfId="1964"/>
    <cellStyle name="40% - 强调文字颜色 6 2 3" xfId="1965"/>
    <cellStyle name="40% - 强调文字颜色 6 2 4" xfId="1966"/>
    <cellStyle name="汇总 2 6 2" xfId="1967"/>
    <cellStyle name="40% - 强调文字颜色 6 2 5" xfId="1968"/>
    <cellStyle name="汇总 2 6 3" xfId="1969"/>
    <cellStyle name="40% - 强调文字颜色 6 2 6" xfId="1970"/>
    <cellStyle name="输出 6 4 8" xfId="1971"/>
    <cellStyle name="40% - 强调文字颜色 6 4 2 4" xfId="1972"/>
    <cellStyle name="常规 6 3 6" xfId="1973"/>
    <cellStyle name="40% - 强调文字颜色 6 2_附件3：中期财政规划套表" xfId="1974"/>
    <cellStyle name="好 3 4" xfId="1975"/>
    <cellStyle name="标题 18" xfId="1976"/>
    <cellStyle name="标题 23" xfId="1977"/>
    <cellStyle name="计算 6 4 6" xfId="1978"/>
    <cellStyle name="40% - 强调文字颜色 6 3" xfId="1979"/>
    <cellStyle name="计算 6 4 6 2" xfId="1980"/>
    <cellStyle name="40% - 强调文字颜色 6 3 2" xfId="1981"/>
    <cellStyle name="40% - 强调文字颜色 6 3 2 2" xfId="1982"/>
    <cellStyle name="40% - 强调文字颜色 6 3 2 3" xfId="1983"/>
    <cellStyle name="40% - 强调文字颜色 6 3 2 4" xfId="1984"/>
    <cellStyle name="40% - 强调文字颜色 6 3 2 5" xfId="1985"/>
    <cellStyle name="40% - 强调文字颜色 6 3 2 6" xfId="1986"/>
    <cellStyle name="计算 6 4 6 3" xfId="1987"/>
    <cellStyle name="40% - 强调文字颜色 6 3 3" xfId="1988"/>
    <cellStyle name="40% - 强调文字颜色 6 3 4" xfId="1989"/>
    <cellStyle name="汇总 2 7 2" xfId="1990"/>
    <cellStyle name="40% - 强调文字颜色 6 3 5" xfId="1991"/>
    <cellStyle name="汇总 2 7 3" xfId="1992"/>
    <cellStyle name="40% - 强调文字颜色 6 3 6" xfId="1993"/>
    <cellStyle name="常规 2 3 2 5" xfId="1994"/>
    <cellStyle name="40% - 强调文字颜色 6 3_附件3：中期财政规划套表" xfId="1995"/>
    <cellStyle name="汇总 3 2 4 4 2" xfId="1996"/>
    <cellStyle name="标题 19" xfId="1997"/>
    <cellStyle name="标题 24" xfId="1998"/>
    <cellStyle name="60% - 强调文字颜色 4 2 2" xfId="1999"/>
    <cellStyle name="计算 6 4 7" xfId="2000"/>
    <cellStyle name="40% - 强调文字颜色 6 4" xfId="2001"/>
    <cellStyle name="汇总 3 2 4 4 2 2" xfId="2002"/>
    <cellStyle name="60% - 强调文字颜色 4 2 2 2" xfId="2003"/>
    <cellStyle name="计算 6 4 7 2" xfId="2004"/>
    <cellStyle name="40% - 强调文字颜色 6 4 2" xfId="2005"/>
    <cellStyle name="输出 6 4 6" xfId="2006"/>
    <cellStyle name="40% - 强调文字颜色 6 4 2 2" xfId="2007"/>
    <cellStyle name="常规 6 3 4" xfId="2008"/>
    <cellStyle name="输出 6 4 7" xfId="2009"/>
    <cellStyle name="40% - 强调文字颜色 6 4 2 3" xfId="2010"/>
    <cellStyle name="常规 6 3 5" xfId="2011"/>
    <cellStyle name="40% - 强调文字颜色 6 4 2 5" xfId="2012"/>
    <cellStyle name="40% - 强调文字颜色 6 4 2 6" xfId="2013"/>
    <cellStyle name="汇总 3 2 4 4 2 3" xfId="2014"/>
    <cellStyle name="60% - 强调文字颜色 4 2 2 3" xfId="2015"/>
    <cellStyle name="40% - 强调文字颜色 6 4 3" xfId="2016"/>
    <cellStyle name="注释 2 2 5 3 3" xfId="2017"/>
    <cellStyle name="汇总 4 2 5 4 2 2" xfId="2018"/>
    <cellStyle name="60% - 强调文字颜色 4 2 2 4" xfId="2019"/>
    <cellStyle name="40% - 强调文字颜色 6 4 4" xfId="2020"/>
    <cellStyle name="汇总 4 2 5 4 2 3" xfId="2021"/>
    <cellStyle name="汇总 2 8 2" xfId="2022"/>
    <cellStyle name="60% - 强调文字颜色 4 2 2 5" xfId="2023"/>
    <cellStyle name="40% - 强调文字颜色 6 4 5" xfId="2024"/>
    <cellStyle name="汇总 2 8 3" xfId="2025"/>
    <cellStyle name="60% - 强调文字颜色 4 2 2 6" xfId="2026"/>
    <cellStyle name="40% - 强调文字颜色 6 4 6" xfId="2027"/>
    <cellStyle name="40% - 强调文字颜色 6 4_附件3：中期财政规划套表" xfId="2028"/>
    <cellStyle name="汇总 3 2 4 4 3" xfId="2029"/>
    <cellStyle name="标题 25" xfId="2030"/>
    <cellStyle name="标题 30" xfId="2031"/>
    <cellStyle name="60% - 强调文字颜色 4 2 3" xfId="2032"/>
    <cellStyle name="注释 6 2 2 2" xfId="2033"/>
    <cellStyle name="计算 6 4 8" xfId="2034"/>
    <cellStyle name="40% - 强调文字颜色 6 5" xfId="2035"/>
    <cellStyle name="40% - 强调文字颜色 6 5 4" xfId="2036"/>
    <cellStyle name="汇总 2 9 2" xfId="2037"/>
    <cellStyle name="40% - 强调文字颜色 6 5 5" xfId="2038"/>
    <cellStyle name="汇总 2 9 3" xfId="2039"/>
    <cellStyle name="40% - 强调文字颜色 6 5 6" xfId="2040"/>
    <cellStyle name="标题 26" xfId="2041"/>
    <cellStyle name="标题 31" xfId="2042"/>
    <cellStyle name="60% - 强调文字颜色 4 2 4" xfId="2043"/>
    <cellStyle name="注释 6 2 2 3" xfId="2044"/>
    <cellStyle name="40% - 强调文字颜色 6 6" xfId="2045"/>
    <cellStyle name="40% - 强调文字颜色 6 6 2" xfId="2046"/>
    <cellStyle name="40% - 强调文字颜色 6 6 3" xfId="2047"/>
    <cellStyle name="40% - 强调文字颜色 6 6 4" xfId="2048"/>
    <cellStyle name="40% - 强调文字颜色 6 6 5" xfId="2049"/>
    <cellStyle name="40% - 强调文字颜色 6 6 6" xfId="2050"/>
    <cellStyle name="标题 27" xfId="2051"/>
    <cellStyle name="标题 32" xfId="2052"/>
    <cellStyle name="40% - 强调文字颜色 6 7" xfId="2053"/>
    <cellStyle name="标题 28" xfId="2054"/>
    <cellStyle name="标题 33" xfId="2055"/>
    <cellStyle name="40% - 强调文字颜色 6 8" xfId="2056"/>
    <cellStyle name="60% - 强调文字颜色 1 10" xfId="2057"/>
    <cellStyle name="60% - 强调文字颜色 1 11" xfId="2058"/>
    <cellStyle name="60% - 强调文字颜色 1 12" xfId="2059"/>
    <cellStyle name="60% - 强调文字颜色 1 13" xfId="2060"/>
    <cellStyle name="60% - 强调文字颜色 1 14" xfId="2061"/>
    <cellStyle name="60% - 强调文字颜色 1 15" xfId="2062"/>
    <cellStyle name="60% - 强调文字颜色 1 20" xfId="2063"/>
    <cellStyle name="汇总 2 2 10 2" xfId="2064"/>
    <cellStyle name="60% - 强调文字颜色 1 16" xfId="2065"/>
    <cellStyle name="60% - 强调文字颜色 1 21" xfId="2066"/>
    <cellStyle name="汇总 2 2 10 3" xfId="2067"/>
    <cellStyle name="60% - 强调文字颜色 1 17" xfId="2068"/>
    <cellStyle name="60% - 强调文字颜色 1 22" xfId="2069"/>
    <cellStyle name="60% - 强调文字颜色 1 18" xfId="2070"/>
    <cellStyle name="60% - 强调文字颜色 1 23" xfId="2071"/>
    <cellStyle name="60% - 强调文字颜色 1 19" xfId="2072"/>
    <cellStyle name="60% - 强调文字颜色 1 24" xfId="2073"/>
    <cellStyle name="60% - 强调文字颜色 1 2" xfId="2074"/>
    <cellStyle name="60% - 强调文字颜色 1 2 2" xfId="2075"/>
    <cellStyle name="60% - 强调文字颜色 1 2 2 6" xfId="2076"/>
    <cellStyle name="60% - 强调文字颜色 1 2 3" xfId="2077"/>
    <cellStyle name="60% - 强调文字颜色 1 2 4" xfId="2078"/>
    <cellStyle name="60% - 强调文字颜色 1 25" xfId="2079"/>
    <cellStyle name="60% - 强调文字颜色 1 30" xfId="2080"/>
    <cellStyle name="60% - 强调文字颜色 1 26" xfId="2081"/>
    <cellStyle name="60% - 强调文字颜色 1 31" xfId="2082"/>
    <cellStyle name="60% - 强调文字颜色 1 27" xfId="2083"/>
    <cellStyle name="60% - 强调文字颜色 1 32" xfId="2084"/>
    <cellStyle name="60% - 强调文字颜色 1 28" xfId="2085"/>
    <cellStyle name="60% - 强调文字颜色 1 33" xfId="2086"/>
    <cellStyle name="60% - 强调文字颜色 1 29" xfId="2087"/>
    <cellStyle name="60% - 强调文字颜色 1 34" xfId="2088"/>
    <cellStyle name="60% - 强调文字颜色 1 3" xfId="2089"/>
    <cellStyle name="常规 2 18" xfId="2090"/>
    <cellStyle name="常规 2 23" xfId="2091"/>
    <cellStyle name="60% - 强调文字颜色 1 3 2" xfId="2092"/>
    <cellStyle name="汇总 3 2 4 2" xfId="2093"/>
    <cellStyle name="60% - 强调文字颜色 1 3 2 6" xfId="2094"/>
    <cellStyle name="常规 2 19" xfId="2095"/>
    <cellStyle name="常规 2 24" xfId="2096"/>
    <cellStyle name="60% - 强调文字颜色 1 3 3" xfId="2097"/>
    <cellStyle name="60% - 强调文字颜色 1 3 4" xfId="2098"/>
    <cellStyle name="60% - 强调文字颜色 1 35" xfId="2099"/>
    <cellStyle name="60% - 强调文字颜色 1 40" xfId="2100"/>
    <cellStyle name="输入 5 8 2" xfId="2101"/>
    <cellStyle name="60% - 强调文字颜色 1 36" xfId="2102"/>
    <cellStyle name="60% - 强调文字颜色 1 41" xfId="2103"/>
    <cellStyle name="输入 5 8 3" xfId="2104"/>
    <cellStyle name="60% - 强调文字颜色 1 37" xfId="2105"/>
    <cellStyle name="60% - 强调文字颜色 1 42" xfId="2106"/>
    <cellStyle name="60% - 强调文字颜色 1 39" xfId="2107"/>
    <cellStyle name="60% - 强调文字颜色 1 44" xfId="2108"/>
    <cellStyle name="60% - 强调文字颜色 1 4" xfId="2109"/>
    <cellStyle name="60% - 强调文字颜色 1 4 2" xfId="2110"/>
    <cellStyle name="计算 5 2 4 3" xfId="2111"/>
    <cellStyle name="汇总 3 3 4 2" xfId="2112"/>
    <cellStyle name="60% - 强调文字颜色 1 4 2 6" xfId="2113"/>
    <cellStyle name="Accent2 2" xfId="2114"/>
    <cellStyle name="60% - 强调文字颜色 1 4 3" xfId="2115"/>
    <cellStyle name="60% - 强调文字颜色 1 4 4" xfId="2116"/>
    <cellStyle name="60% - 强调文字颜色 1 45" xfId="2117"/>
    <cellStyle name="60% - 强调文字颜色 1 46" xfId="2118"/>
    <cellStyle name="60% - 强调文字颜色 1 47" xfId="2119"/>
    <cellStyle name="输出 6 4 4 3" xfId="2120"/>
    <cellStyle name="常规 48 2" xfId="2121"/>
    <cellStyle name="常规 53 2" xfId="2122"/>
    <cellStyle name="60% - 强调文字颜色 1 48" xfId="2123"/>
    <cellStyle name="60% - 强调文字颜色 1 5" xfId="2124"/>
    <cellStyle name="60% - 强调文字颜色 1 5 2" xfId="2125"/>
    <cellStyle name="60% - 强调文字颜色 1 5 3" xfId="2126"/>
    <cellStyle name="60% - 强调文字颜色 1 6" xfId="2127"/>
    <cellStyle name="60% - 强调文字颜色 1 6 2" xfId="2128"/>
    <cellStyle name="输入 4 2 5 4 2 2" xfId="2129"/>
    <cellStyle name="汇总 6 4 3 2 2" xfId="2130"/>
    <cellStyle name="60% - 强调文字颜色 1 6 3" xfId="2131"/>
    <cellStyle name="输入 4 2 5 4 2 3" xfId="2132"/>
    <cellStyle name="汇总 6 4 3 2 3" xfId="2133"/>
    <cellStyle name="60% - 强调文字颜色 1 6 4" xfId="2134"/>
    <cellStyle name="输入 4 6 3" xfId="2135"/>
    <cellStyle name="好_Book1_云南省建国前入党的老党员补贴有关情况统计表2010(1).01 2 2" xfId="2136"/>
    <cellStyle name="60% - 强调文字颜色 1 6 5" xfId="2137"/>
    <cellStyle name="好_Book1_云南省建国前入党的老党员补贴有关情况统计表2010(1).01 2 3" xfId="2138"/>
    <cellStyle name="60% - 强调文字颜色 1 6 6" xfId="2139"/>
    <cellStyle name="标题 3 3 2 2" xfId="2140"/>
    <cellStyle name="60% - 强调文字颜色 1 7" xfId="2141"/>
    <cellStyle name="标题 3 3 2 3" xfId="2142"/>
    <cellStyle name="60% - 强调文字颜色 1 8" xfId="2143"/>
    <cellStyle name="标题 3 3 2 4" xfId="2144"/>
    <cellStyle name="60% - 强调文字颜色 1 9" xfId="2145"/>
    <cellStyle name="60% - 强调文字颜色 2 10" xfId="2146"/>
    <cellStyle name="汇总 3 2 2 4" xfId="2147"/>
    <cellStyle name="60% - 强调文字颜色 2 2" xfId="2148"/>
    <cellStyle name="汇总 3 2 2 4 2" xfId="2149"/>
    <cellStyle name="60% - 强调文字颜色 2 2 2" xfId="2150"/>
    <cellStyle name="汇总 3 2 2 4 2 3" xfId="2151"/>
    <cellStyle name="差 8" xfId="2152"/>
    <cellStyle name="60% - 强调文字颜色 2 2 2 3" xfId="2153"/>
    <cellStyle name="汇总 4 2 3 4 2 2" xfId="2154"/>
    <cellStyle name="差 9" xfId="2155"/>
    <cellStyle name="60% - 强调文字颜色 2 2 2 4" xfId="2156"/>
    <cellStyle name="汇总 4 2 3 4 2 3" xfId="2157"/>
    <cellStyle name="60% - 强调文字颜色 2 2 2 5" xfId="2158"/>
    <cellStyle name="60% - 强调文字颜色 2 2 2 6" xfId="2159"/>
    <cellStyle name="汇总 3 2 2 4 3" xfId="2160"/>
    <cellStyle name="60% - 强调文字颜色 2 2 3" xfId="2161"/>
    <cellStyle name="60% - 强调文字颜色 2 2 4" xfId="2162"/>
    <cellStyle name="汇总 3 2 2 5 2" xfId="2163"/>
    <cellStyle name="60% - 强调文字颜色 2 3 2" xfId="2164"/>
    <cellStyle name="汇总 4 2 4 2" xfId="2165"/>
    <cellStyle name="60% - 强调文字颜色 2 3 2 6" xfId="2166"/>
    <cellStyle name="汇总 3 2 2 5 3" xfId="2167"/>
    <cellStyle name="60% - 强调文字颜色 2 3 3" xfId="2168"/>
    <cellStyle name="60% - 强调文字颜色 2 3 4" xfId="2169"/>
    <cellStyle name="汇总 3 2 2 6" xfId="2170"/>
    <cellStyle name="60% - 强调文字颜色 2 4" xfId="2171"/>
    <cellStyle name="汇总 3 2 2 6 2" xfId="2172"/>
    <cellStyle name="60% - 强调文字颜色 2 4 2" xfId="2173"/>
    <cellStyle name="60% - 强调文字颜色 2 4 2 2" xfId="2174"/>
    <cellStyle name="60% - 强调文字颜色 2 4 2 3" xfId="2175"/>
    <cellStyle name="60% - 强调文字颜色 2 4 2 4" xfId="2176"/>
    <cellStyle name="60% - 强调文字颜色 2 4 2 5" xfId="2177"/>
    <cellStyle name="计算 6 2 4 3" xfId="2178"/>
    <cellStyle name="汇总 4 3 4 2" xfId="2179"/>
    <cellStyle name="60% - 强调文字颜色 2 4 2 6" xfId="2180"/>
    <cellStyle name="汇总 3 2 2 6 3" xfId="2181"/>
    <cellStyle name="60% - 强调文字颜色 2 4 3" xfId="2182"/>
    <cellStyle name="60% - 强调文字颜色 2 4 4" xfId="2183"/>
    <cellStyle name="汇总 3 2 2 7" xfId="2184"/>
    <cellStyle name="60% - 强调文字颜色 2 5" xfId="2185"/>
    <cellStyle name="汇总 3 2 2 7 2" xfId="2186"/>
    <cellStyle name="60% - 强调文字颜色 2 5 2" xfId="2187"/>
    <cellStyle name="60% - 强调文字颜色 2 5 3" xfId="2188"/>
    <cellStyle name="汇总 4 3 4 2 2" xfId="2189"/>
    <cellStyle name="汇总 3 2 2 8" xfId="2190"/>
    <cellStyle name="60% - 强调文字颜色 2 6" xfId="2191"/>
    <cellStyle name="60% - 强调文字颜色 2 6 2" xfId="2192"/>
    <cellStyle name="输入 4 2 5 5 2 2" xfId="2193"/>
    <cellStyle name="汇总 6 4 4 2 2" xfId="2194"/>
    <cellStyle name="60% - 强调文字颜色 2 6 3" xfId="2195"/>
    <cellStyle name="输入 4 2 5 5 2 3" xfId="2196"/>
    <cellStyle name="汇总 6 4 4 2 3" xfId="2197"/>
    <cellStyle name="60% - 强调文字颜色 2 6 4" xfId="2198"/>
    <cellStyle name="60% - 强调文字颜色 2 6 5" xfId="2199"/>
    <cellStyle name="60% - 强调文字颜色 2 6 6" xfId="2200"/>
    <cellStyle name="汇总 4 3 4 2 3" xfId="2201"/>
    <cellStyle name="60% - 强调文字颜色 2 7" xfId="2202"/>
    <cellStyle name="60% - 强调文字颜色 2 8" xfId="2203"/>
    <cellStyle name="60% - 强调文字颜色 2 9" xfId="2204"/>
    <cellStyle name="汇总 3 2 3 4" xfId="2205"/>
    <cellStyle name="60% - 强调文字颜色 3 2" xfId="2206"/>
    <cellStyle name="汇总 3 2 3 4 2" xfId="2207"/>
    <cellStyle name="60% - 强调文字颜色 3 2 2" xfId="2208"/>
    <cellStyle name="汇总 3 2 3 4 2 2" xfId="2209"/>
    <cellStyle name="好_Book1_云南省建国前入党的老党员补贴有关情况统计表2010(1).01 2 2 5" xfId="2210"/>
    <cellStyle name="60% - 强调文字颜色 3 2 2 2" xfId="2211"/>
    <cellStyle name="Accent1 3 4" xfId="2212"/>
    <cellStyle name="汇总 3 2 3 4 2 3" xfId="2213"/>
    <cellStyle name="好_Book1_云南省建国前入党的老党员补贴有关情况统计表2010(1).01 2 2 6" xfId="2214"/>
    <cellStyle name="60% - 强调文字颜色 3 2 2 3" xfId="2215"/>
    <cellStyle name="Accent1 3 5" xfId="2216"/>
    <cellStyle name="汇总 4 2 4 4 2 2" xfId="2217"/>
    <cellStyle name="60% - 强调文字颜色 3 2 2 4" xfId="2218"/>
    <cellStyle name="Accent1 3 6" xfId="2219"/>
    <cellStyle name="汇总 4 2 4 4 2 3" xfId="2220"/>
    <cellStyle name="60% - 强调文字颜色 3 2 2 5" xfId="2221"/>
    <cellStyle name="60% - 强调文字颜色 3 2 2 6" xfId="2222"/>
    <cellStyle name="汇总 3 2 3 4 3" xfId="2223"/>
    <cellStyle name="60% - 强调文字颜色 3 2 3" xfId="2224"/>
    <cellStyle name="60% - 强调文字颜色 3 2 4" xfId="2225"/>
    <cellStyle name="汇总 3 2 3 5" xfId="2226"/>
    <cellStyle name="60% - 强调文字颜色 3 3" xfId="2227"/>
    <cellStyle name="汇总 3 2 3 5 2 2" xfId="2228"/>
    <cellStyle name="汇总 3 2 11 2" xfId="2229"/>
    <cellStyle name="60% - 强调文字颜色 3 3 2 2" xfId="2230"/>
    <cellStyle name="Accent2 3 4" xfId="2231"/>
    <cellStyle name="汇总 3 2 3 5 2 3" xfId="2232"/>
    <cellStyle name="汇总 3 2 11 3" xfId="2233"/>
    <cellStyle name="60% - 强调文字颜色 3 3 2 3" xfId="2234"/>
    <cellStyle name="Accent2 3 5" xfId="2235"/>
    <cellStyle name="汇总 4 2 4 5 2 2" xfId="2236"/>
    <cellStyle name="60% - 强调文字颜色 3 3 2 4" xfId="2237"/>
    <cellStyle name="Accent2 3 6" xfId="2238"/>
    <cellStyle name="汇总 4 2 4 5 2 3" xfId="2239"/>
    <cellStyle name="60% - 强调文字颜色 3 3 2 5" xfId="2240"/>
    <cellStyle name="汇总 5 2 4 2" xfId="2241"/>
    <cellStyle name="计算 6 10 2 2" xfId="2242"/>
    <cellStyle name="60% - 强调文字颜色 3 3 2 6" xfId="2243"/>
    <cellStyle name="汇总 3 2 3 6" xfId="2244"/>
    <cellStyle name="60% - 强调文字颜色 3 4" xfId="2245"/>
    <cellStyle name="汇总 3 2 3 6 2" xfId="2246"/>
    <cellStyle name="60% - 强调文字颜色 3 4 2" xfId="2247"/>
    <cellStyle name="60% - 强调文字颜色 3 4 2 2" xfId="2248"/>
    <cellStyle name="Accent3 3 4" xfId="2249"/>
    <cellStyle name="60% - 强调文字颜色 3 4 2 3" xfId="2250"/>
    <cellStyle name="Accent3 3 5" xfId="2251"/>
    <cellStyle name="60% - 强调文字颜色 3 4 2 4" xfId="2252"/>
    <cellStyle name="Accent3 3 6" xfId="2253"/>
    <cellStyle name="60% - 强调文字颜色 3 4 2 5" xfId="2254"/>
    <cellStyle name="60% - 强调文字颜色 3 4 2 6" xfId="2255"/>
    <cellStyle name="汇总 3 2 3 6 3" xfId="2256"/>
    <cellStyle name="60% - 强调文字颜色 3 4 3" xfId="2257"/>
    <cellStyle name="60% - 强调文字颜色 3 4 4" xfId="2258"/>
    <cellStyle name="汇总 3 2 3 7" xfId="2259"/>
    <cellStyle name="60% - 强调文字颜色 3 5" xfId="2260"/>
    <cellStyle name="汇总 3 2 3 7 2" xfId="2261"/>
    <cellStyle name="60% - 强调文字颜色 3 5 2" xfId="2262"/>
    <cellStyle name="60% - 强调文字颜色 3 5 3" xfId="2263"/>
    <cellStyle name="汇总 3 2 3 8" xfId="2264"/>
    <cellStyle name="60% - 强调文字颜色 3 6" xfId="2265"/>
    <cellStyle name="60% - 强调文字颜色 3 6 2" xfId="2266"/>
    <cellStyle name="汇总 6 4 5 2 2" xfId="2267"/>
    <cellStyle name="60% - 强调文字颜色 3 6 3" xfId="2268"/>
    <cellStyle name="60% - 强调文字颜色 3 7" xfId="2269"/>
    <cellStyle name="60% - 强调文字颜色 3 8" xfId="2270"/>
    <cellStyle name="输出 6 2 4 2 2" xfId="2271"/>
    <cellStyle name="60% - 强调文字颜色 3 9" xfId="2272"/>
    <cellStyle name="60% - 强调文字颜色 4 10" xfId="2273"/>
    <cellStyle name="汇总 3 2 4 4" xfId="2274"/>
    <cellStyle name="60% - 强调文字颜色 4 2" xfId="2275"/>
    <cellStyle name="汇总 3 2 4 5" xfId="2276"/>
    <cellStyle name="60% - 强调文字颜色 4 3" xfId="2277"/>
    <cellStyle name="汇总 3 2 4 5 2" xfId="2278"/>
    <cellStyle name="计算 6 5 7" xfId="2279"/>
    <cellStyle name="常规 15" xfId="2280"/>
    <cellStyle name="常规 20" xfId="2281"/>
    <cellStyle name="60% - 强调文字颜色 4 3 2" xfId="2282"/>
    <cellStyle name="汇总 3 2 4 5 2 2" xfId="2283"/>
    <cellStyle name="计算 6 5 7 2" xfId="2284"/>
    <cellStyle name="百分比 2 6" xfId="2285"/>
    <cellStyle name="常规 15 2" xfId="2286"/>
    <cellStyle name="60% - 强调文字颜色 4 3 2 2" xfId="2287"/>
    <cellStyle name="汇总 3 2 4 5 2 3" xfId="2288"/>
    <cellStyle name="百分比 2 7" xfId="2289"/>
    <cellStyle name="常规 15 3" xfId="2290"/>
    <cellStyle name="60% - 强调文字颜色 4 3 2 3" xfId="2291"/>
    <cellStyle name="注释 2 2 6 3 3" xfId="2292"/>
    <cellStyle name="汇总 4 2 5 5 2 2" xfId="2293"/>
    <cellStyle name="常规 15 4" xfId="2294"/>
    <cellStyle name="60% - 强调文字颜色 4 3 2 4" xfId="2295"/>
    <cellStyle name="汇总 4 2 5 5 2 3" xfId="2296"/>
    <cellStyle name="汇总 3 8 2" xfId="2297"/>
    <cellStyle name="常规 15 5" xfId="2298"/>
    <cellStyle name="60% - 强调文字颜色 4 3 2 5" xfId="2299"/>
    <cellStyle name="汇总 3 8 3" xfId="2300"/>
    <cellStyle name="60% - 强调文字颜色 4 3 2 6" xfId="2301"/>
    <cellStyle name="汇总 3 2 4 5 3" xfId="2302"/>
    <cellStyle name="注释 6 2 3 2" xfId="2303"/>
    <cellStyle name="计算 6 5 8" xfId="2304"/>
    <cellStyle name="常规 16" xfId="2305"/>
    <cellStyle name="常规 21" xfId="2306"/>
    <cellStyle name="60% - 强调文字颜色 4 3 3" xfId="2307"/>
    <cellStyle name="注释 6 2 3 3" xfId="2308"/>
    <cellStyle name="常规 17" xfId="2309"/>
    <cellStyle name="常规 22" xfId="2310"/>
    <cellStyle name="60% - 强调文字颜色 4 3 4" xfId="2311"/>
    <cellStyle name="汇总 3 2 4 6" xfId="2312"/>
    <cellStyle name="60% - 强调文字颜色 4 4" xfId="2313"/>
    <cellStyle name="汇总 3 2 4 6 2" xfId="2314"/>
    <cellStyle name="计算 6 6 7" xfId="2315"/>
    <cellStyle name="常规 65" xfId="2316"/>
    <cellStyle name="常规 70" xfId="2317"/>
    <cellStyle name="60% - 强调文字颜色 4 4 2" xfId="2318"/>
    <cellStyle name="标题 3 2 2 5" xfId="2319"/>
    <cellStyle name="汇总 4 8 2" xfId="2320"/>
    <cellStyle name="60% - 强调文字颜色 4 4 2 5" xfId="2321"/>
    <cellStyle name="汇总 4 8 3" xfId="2322"/>
    <cellStyle name="60% - 强调文字颜色 4 4 2 6" xfId="2323"/>
    <cellStyle name="汇总 3 2 4 6 3" xfId="2324"/>
    <cellStyle name="注释 6 2 4 2" xfId="2325"/>
    <cellStyle name="计算 6 6 8" xfId="2326"/>
    <cellStyle name="常规 66" xfId="2327"/>
    <cellStyle name="常规 71" xfId="2328"/>
    <cellStyle name="60% - 强调文字颜色 4 4 3" xfId="2329"/>
    <cellStyle name="标题 3 2 2 6" xfId="2330"/>
    <cellStyle name="注释 6 2 4 3" xfId="2331"/>
    <cellStyle name="常规 67" xfId="2332"/>
    <cellStyle name="常规 72" xfId="2333"/>
    <cellStyle name="60% - 强调文字颜色 4 4 4" xfId="2334"/>
    <cellStyle name="汇总 3 2 4 7" xfId="2335"/>
    <cellStyle name="60% - 强调文字颜色 4 5" xfId="2336"/>
    <cellStyle name="汇总 3 2 4 7 2" xfId="2337"/>
    <cellStyle name="输出 2 2 6 3 2" xfId="2338"/>
    <cellStyle name="好 6 5" xfId="2339"/>
    <cellStyle name="60% - 强调文字颜色 4 5 2" xfId="2340"/>
    <cellStyle name="输出 2 2 6 3 3" xfId="2341"/>
    <cellStyle name="好 6 6" xfId="2342"/>
    <cellStyle name="60% - 强调文字颜色 4 5 3" xfId="2343"/>
    <cellStyle name="汇总 3 2 4 8" xfId="2344"/>
    <cellStyle name="60% - 强调文字颜色 4 6" xfId="2345"/>
    <cellStyle name="60% - 强调文字颜色 4 6 2" xfId="2346"/>
    <cellStyle name="60% - 强调文字颜色 4 6 3" xfId="2347"/>
    <cellStyle name="60% - 强调文字颜色 4 7" xfId="2348"/>
    <cellStyle name="60% - 强调文字颜色 4 8" xfId="2349"/>
    <cellStyle name="Accent4 - 40% 2" xfId="2350"/>
    <cellStyle name="60% - 强调文字颜色 4 9" xfId="2351"/>
    <cellStyle name="汇总 3 2 5 4" xfId="2352"/>
    <cellStyle name="60% - 强调文字颜色 5 2" xfId="2353"/>
    <cellStyle name="汇总 3 2 5 4 2" xfId="2354"/>
    <cellStyle name="60% - 强调文字颜色 5 2 2" xfId="2355"/>
    <cellStyle name="汇总 3 7" xfId="2356"/>
    <cellStyle name="汇总 3 2 5 4 2 2" xfId="2357"/>
    <cellStyle name="60% - 强调文字颜色 5 2 2 2" xfId="2358"/>
    <cellStyle name="汇总 3 8" xfId="2359"/>
    <cellStyle name="适中 2" xfId="2360"/>
    <cellStyle name="汇总 3 2 5 4 2 3" xfId="2361"/>
    <cellStyle name="60% - 强调文字颜色 5 2 2 3" xfId="2362"/>
    <cellStyle name="汇总 4 2 6 4 2 2" xfId="2363"/>
    <cellStyle name="汇总 3 9" xfId="2364"/>
    <cellStyle name="60% - 强调文字颜色 5 2 2 4" xfId="2365"/>
    <cellStyle name="汇总 4 2 6 4 2 3" xfId="2366"/>
    <cellStyle name="60% - 强调文字颜色 5 2 2 5" xfId="2367"/>
    <cellStyle name="60% - 强调文字颜色 5 2 2 6" xfId="2368"/>
    <cellStyle name="汇总 3 2 5 4 3" xfId="2369"/>
    <cellStyle name="60% - 强调文字颜色 5 2 3" xfId="2370"/>
    <cellStyle name="60% - 强调文字颜色 5 2 4" xfId="2371"/>
    <cellStyle name="汇总 3 2 5 5" xfId="2372"/>
    <cellStyle name="60% - 强调文字颜色 5 3" xfId="2373"/>
    <cellStyle name="汇总 3 2 5 5 2" xfId="2374"/>
    <cellStyle name="60% - 强调文字颜色 5 3 2" xfId="2375"/>
    <cellStyle name="汇总 3 2 5 5 2 2" xfId="2376"/>
    <cellStyle name="60% - 强调文字颜色 5 3 2 2" xfId="2377"/>
    <cellStyle name="汇总 3 2 5 5 2 3" xfId="2378"/>
    <cellStyle name="60% - 强调文字颜色 5 3 2 3" xfId="2379"/>
    <cellStyle name="汇总 4 2 6 5 2 2" xfId="2380"/>
    <cellStyle name="60% - 强调文字颜色 5 3 2 4" xfId="2381"/>
    <cellStyle name="汇总 4 2 6 5 2 3" xfId="2382"/>
    <cellStyle name="60% - 强调文字颜色 5 3 2 5" xfId="2383"/>
    <cellStyle name="60% - 强调文字颜色 5 3 2 6" xfId="2384"/>
    <cellStyle name="汇总 3 2 5 5 3" xfId="2385"/>
    <cellStyle name="60% - 强调文字颜色 5 3 3" xfId="2386"/>
    <cellStyle name="60% - 强调文字颜色 5 3 4" xfId="2387"/>
    <cellStyle name="汇总 3 2 5 6" xfId="2388"/>
    <cellStyle name="60% - 强调文字颜色 5 4" xfId="2389"/>
    <cellStyle name="汇总 3 2 5 6 2" xfId="2390"/>
    <cellStyle name="60% - 强调文字颜色 5 4 2" xfId="2391"/>
    <cellStyle name="标题 3 3 2 5" xfId="2392"/>
    <cellStyle name="60% - 强调文字颜色 5 4 2 2" xfId="2393"/>
    <cellStyle name="60% - 强调文字颜色 5 4 2 3" xfId="2394"/>
    <cellStyle name="差_分科室 2 2" xfId="2395"/>
    <cellStyle name="60% - 强调文字颜色 5 4 2 4" xfId="2396"/>
    <cellStyle name="差_分科室 2 3" xfId="2397"/>
    <cellStyle name="60% - 强调文字颜色 5 4 2 5" xfId="2398"/>
    <cellStyle name="差_分科室 2 4" xfId="2399"/>
    <cellStyle name="60% - 强调文字颜色 5 4 2 6" xfId="2400"/>
    <cellStyle name="汇总 3 2 5 6 3" xfId="2401"/>
    <cellStyle name="60% - 强调文字颜色 5 4 3" xfId="2402"/>
    <cellStyle name="标题 3 3 2 6" xfId="2403"/>
    <cellStyle name="60% - 强调文字颜色 5 4 4" xfId="2404"/>
    <cellStyle name="汇总 3 2 5 7" xfId="2405"/>
    <cellStyle name="60% - 强调文字颜色 5 5" xfId="2406"/>
    <cellStyle name="汇总 3 2 5 7 2" xfId="2407"/>
    <cellStyle name="60% - 强调文字颜色 5 5 2" xfId="2408"/>
    <cellStyle name="汇总 3 2 5 8" xfId="2409"/>
    <cellStyle name="60% - 强调文字颜色 5 6" xfId="2410"/>
    <cellStyle name="60% - 强调文字颜色 5 6 2" xfId="2411"/>
    <cellStyle name="60% - 强调文字颜色 5 6 3" xfId="2412"/>
    <cellStyle name="60% - 强调文字颜色 5 7" xfId="2413"/>
    <cellStyle name="60% - 强调文字颜色 5 8" xfId="2414"/>
    <cellStyle name="60% - 强调文字颜色 5 9" xfId="2415"/>
    <cellStyle name="60% - 强调文字颜色 6 10" xfId="2416"/>
    <cellStyle name="汇总 3 2 6 4" xfId="2417"/>
    <cellStyle name="60% - 强调文字颜色 6 2" xfId="2418"/>
    <cellStyle name="汇总 3 2 6 4 2" xfId="2419"/>
    <cellStyle name="60% - 强调文字颜色 6 2 2" xfId="2420"/>
    <cellStyle name="汇总 3 2 6 4 2 2" xfId="2421"/>
    <cellStyle name="60% - 强调文字颜色 6 2 2 2" xfId="2422"/>
    <cellStyle name="汇总 3 2 6 4 2 3" xfId="2423"/>
    <cellStyle name="输出 10" xfId="2424"/>
    <cellStyle name="60% - 强调文字颜色 6 2 2 3" xfId="2425"/>
    <cellStyle name="输出 11" xfId="2426"/>
    <cellStyle name="60% - 强调文字颜色 6 2 2 4" xfId="2427"/>
    <cellStyle name="输出 12" xfId="2428"/>
    <cellStyle name="60% - 强调文字颜色 6 2 2 5" xfId="2429"/>
    <cellStyle name="输出 13" xfId="2430"/>
    <cellStyle name="60% - 强调文字颜色 6 2 2 6" xfId="2431"/>
    <cellStyle name="汇总 3 2 6 4 3" xfId="2432"/>
    <cellStyle name="60% - 强调文字颜色 6 2 3" xfId="2433"/>
    <cellStyle name="60% - 强调文字颜色 6 2 4" xfId="2434"/>
    <cellStyle name="汇总 3 2 6 5" xfId="2435"/>
    <cellStyle name="60% - 强调文字颜色 6 3" xfId="2436"/>
    <cellStyle name="汇总 3 2 6 5 2" xfId="2437"/>
    <cellStyle name="60% - 强调文字颜色 6 3 2" xfId="2438"/>
    <cellStyle name="汇总 3 2 6 5 2 2" xfId="2439"/>
    <cellStyle name="60% - 强调文字颜色 6 3 2 2" xfId="2440"/>
    <cellStyle name="差_7.1罗平县大学生“村官”统计季报表(7月修订，下发空表) 2 2 6" xfId="2441"/>
    <cellStyle name="汇总 3 2 6 5 2 3" xfId="2442"/>
    <cellStyle name="好_2015年市本级还贷预算2014.9.26" xfId="2443"/>
    <cellStyle name="60% - 强调文字颜色 6 3 2 3" xfId="2444"/>
    <cellStyle name="60% - 强调文字颜色 6 3 2 4" xfId="2445"/>
    <cellStyle name="60% - 强调文字颜色 6 3 2 5" xfId="2446"/>
    <cellStyle name="60% - 强调文字颜色 6 3 2 6" xfId="2447"/>
    <cellStyle name="60% - 强调文字颜色 6 3 4" xfId="2448"/>
    <cellStyle name="汇总 3 2 6 6" xfId="2449"/>
    <cellStyle name="百分比 3 2 2" xfId="2450"/>
    <cellStyle name="60% - 强调文字颜色 6 4" xfId="2451"/>
    <cellStyle name="60% - 强调文字颜色 6 4 2 2" xfId="2452"/>
    <cellStyle name="60% - 强调文字颜色 6 4 2 3" xfId="2453"/>
    <cellStyle name="60% - 强调文字颜色 6 4 2 4" xfId="2454"/>
    <cellStyle name="60% - 强调文字颜色 6 4 2 5" xfId="2455"/>
    <cellStyle name="60% - 强调文字颜色 6 4 2 6" xfId="2456"/>
    <cellStyle name="汇总 3 2 6 6 3" xfId="2457"/>
    <cellStyle name="60% - 强调文字颜色 6 4 3" xfId="2458"/>
    <cellStyle name="标题 3 4 2 6" xfId="2459"/>
    <cellStyle name="60% - 强调文字颜色 6 4 4" xfId="2460"/>
    <cellStyle name="汇总 3 2 6 7" xfId="2461"/>
    <cellStyle name="百分比 3 2 3" xfId="2462"/>
    <cellStyle name="60% - 强调文字颜色 6 5" xfId="2463"/>
    <cellStyle name="汇总 3 2 6 8" xfId="2464"/>
    <cellStyle name="百分比 3 2 4" xfId="2465"/>
    <cellStyle name="60% - 强调文字颜色 6 6" xfId="2466"/>
    <cellStyle name="60% - 强调文字颜色 6 6 2" xfId="2467"/>
    <cellStyle name="60% - 强调文字颜色 6 6 3" xfId="2468"/>
    <cellStyle name="60% - 强调文字颜色 6 6 4" xfId="2469"/>
    <cellStyle name="60% - 强调文字颜色 6 6 5" xfId="2470"/>
    <cellStyle name="60% - 强调文字颜色 6 6 6" xfId="2471"/>
    <cellStyle name="百分比 3 2 5" xfId="2472"/>
    <cellStyle name="60% - 强调文字颜色 6 7" xfId="2473"/>
    <cellStyle name="百分比 3 2 6" xfId="2474"/>
    <cellStyle name="60% - 强调文字颜色 6 8" xfId="2475"/>
    <cellStyle name="60% - 强调文字颜色 6 9" xfId="2476"/>
    <cellStyle name="6mal" xfId="2477"/>
    <cellStyle name="货币 2 3 2 4" xfId="2478"/>
    <cellStyle name="汇总 3 3 3" xfId="2479"/>
    <cellStyle name="常规 10 6" xfId="2480"/>
    <cellStyle name="Accent1" xfId="2481"/>
    <cellStyle name="Accent1 - 20%" xfId="2482"/>
    <cellStyle name="Accent1 - 40%" xfId="2483"/>
    <cellStyle name="汇总 4 2 2 7" xfId="2484"/>
    <cellStyle name="Accent1 - 40% 2" xfId="2485"/>
    <cellStyle name="汇总 4 2 2 7 2" xfId="2486"/>
    <cellStyle name="Accent1 - 40% 2 2 2" xfId="2487"/>
    <cellStyle name="输出 3 2 5 5 2 2" xfId="2488"/>
    <cellStyle name="Accent5 - 20% 3 2" xfId="2489"/>
    <cellStyle name="Accent1 - 40% 2 2 3" xfId="2490"/>
    <cellStyle name="好 4 2 2" xfId="2491"/>
    <cellStyle name="计算 6 5 4 2" xfId="2492"/>
    <cellStyle name="常规 12 2" xfId="2493"/>
    <cellStyle name="输出 3 2 5 5 2 3" xfId="2494"/>
    <cellStyle name="Accent5 - 20% 3 3" xfId="2495"/>
    <cellStyle name="Accent1 - 40% 2 2 4" xfId="2496"/>
    <cellStyle name="好 4 2 3" xfId="2497"/>
    <cellStyle name="计算 6 5 4 3" xfId="2498"/>
    <cellStyle name="常规 12 3" xfId="2499"/>
    <cellStyle name="Accent5 - 20% 3 4" xfId="2500"/>
    <cellStyle name="Accent1 - 40% 2 2 5" xfId="2501"/>
    <cellStyle name="计算 4 2 5 6 2" xfId="2502"/>
    <cellStyle name="好 4 2 4" xfId="2503"/>
    <cellStyle name="常规 12 4" xfId="2504"/>
    <cellStyle name="Accent5 - 20% 3 5" xfId="2505"/>
    <cellStyle name="Accent1 - 40% 2 2 6" xfId="2506"/>
    <cellStyle name="计算 5 3 4 3" xfId="2507"/>
    <cellStyle name="汇总 3 4 4 2" xfId="2508"/>
    <cellStyle name="差 2 3" xfId="2509"/>
    <cellStyle name="Accent1 - 40% 2 4" xfId="2510"/>
    <cellStyle name="Accent1 - 40% 3" xfId="2511"/>
    <cellStyle name="Accent1 - 40% 3 2" xfId="2512"/>
    <cellStyle name="差 3 2" xfId="2513"/>
    <cellStyle name="Accent1 - 40% 3 3" xfId="2514"/>
    <cellStyle name="计算 5 3 5 3" xfId="2515"/>
    <cellStyle name="汇总 3 4 5 2" xfId="2516"/>
    <cellStyle name="差 3 3" xfId="2517"/>
    <cellStyle name="Accent1 - 40% 3 4" xfId="2518"/>
    <cellStyle name="汇总 3 4 5 3" xfId="2519"/>
    <cellStyle name="Accent1 - 40% 3 5" xfId="2520"/>
    <cellStyle name="汇总 2 2 3 6 2" xfId="2521"/>
    <cellStyle name="差 3 4" xfId="2522"/>
    <cellStyle name="Accent1 - 40% 3 6" xfId="2523"/>
    <cellStyle name="汇总 2 2 3 6 3" xfId="2524"/>
    <cellStyle name="Accent1 - 40% 4" xfId="2525"/>
    <cellStyle name="Accent1 - 40% 5" xfId="2526"/>
    <cellStyle name="Accent1 - 60%" xfId="2527"/>
    <cellStyle name="汇总 4 2 4 7" xfId="2528"/>
    <cellStyle name="Accent1 - 60% 2" xfId="2529"/>
    <cellStyle name="汇总 4 2 4 7 2" xfId="2530"/>
    <cellStyle name="Accent4 3 6" xfId="2531"/>
    <cellStyle name="Accent1 - 60% 2 2" xfId="2532"/>
    <cellStyle name="Accent1 - 60% 2 3" xfId="2533"/>
    <cellStyle name="Accent1 - 60% 2 4" xfId="2534"/>
    <cellStyle name="Accent1 - 60% 2 5" xfId="2535"/>
    <cellStyle name="Accent1 - 60% 2 6" xfId="2536"/>
    <cellStyle name="Accent1 - 60% 3" xfId="2537"/>
    <cellStyle name="Accent1 - 60% 4" xfId="2538"/>
    <cellStyle name="计算 5 2 3 3" xfId="2539"/>
    <cellStyle name="汇总 3 3 3 2" xfId="2540"/>
    <cellStyle name="Accent1 2" xfId="2541"/>
    <cellStyle name="汇总 3 3 3 2 2" xfId="2542"/>
    <cellStyle name="适中 6 6" xfId="2543"/>
    <cellStyle name="Accent1 2 2" xfId="2544"/>
    <cellStyle name="Currency [0]_!!!GO" xfId="2545"/>
    <cellStyle name="汇总 3 3 3 2 3" xfId="2546"/>
    <cellStyle name="Accent1 2 3" xfId="2547"/>
    <cellStyle name="Accent1 2 4" xfId="2548"/>
    <cellStyle name="Accent1 2 5" xfId="2549"/>
    <cellStyle name="汇总 2 2 4 7 2" xfId="2550"/>
    <cellStyle name="Accent1 2 6" xfId="2551"/>
    <cellStyle name="汇总 3 3 3 3" xfId="2552"/>
    <cellStyle name="汇总 2 2 2 4 2" xfId="2553"/>
    <cellStyle name="Accent1 3" xfId="2554"/>
    <cellStyle name="百分比 2 3 2 5" xfId="2555"/>
    <cellStyle name="好_Book1_云南省建国前入党的老党员补贴有关情况统计表2010(1).01 2 2 3" xfId="2556"/>
    <cellStyle name="汇总 2 2 2 4 2 2" xfId="2557"/>
    <cellStyle name="Accent1 3 2" xfId="2558"/>
    <cellStyle name="百分比 2 3 2 6" xfId="2559"/>
    <cellStyle name="好_Book1_云南省建国前入党的老党员补贴有关情况统计表2010(1).01 2 2 4" xfId="2560"/>
    <cellStyle name="汇总 2 2 2 4 2 3" xfId="2561"/>
    <cellStyle name="Accent1 3 3" xfId="2562"/>
    <cellStyle name="汇总 2 2 2 4 3" xfId="2563"/>
    <cellStyle name="Accent1 4" xfId="2564"/>
    <cellStyle name="Accent1 5" xfId="2565"/>
    <cellStyle name="货币 2 3 2 5" xfId="2566"/>
    <cellStyle name="汇总 3 3 4" xfId="2567"/>
    <cellStyle name="常规 10 7" xfId="2568"/>
    <cellStyle name="Accent2" xfId="2569"/>
    <cellStyle name="输出 3 3 5" xfId="2570"/>
    <cellStyle name="常规 3 2 3" xfId="2571"/>
    <cellStyle name="Accent2 - 20%" xfId="2572"/>
    <cellStyle name="输出 3 3 5 2" xfId="2573"/>
    <cellStyle name="常规 3 2 3 2" xfId="2574"/>
    <cellStyle name="Accent2 - 20% 2" xfId="2575"/>
    <cellStyle name="计算 2 3 4 3" xfId="2576"/>
    <cellStyle name="Accent2 - 20% 2 2" xfId="2577"/>
    <cellStyle name="Accent2 - 20% 2 2 2" xfId="2578"/>
    <cellStyle name="Accent2 - 20% 2 2 3" xfId="2579"/>
    <cellStyle name="Accent2 - 20% 2 2 4" xfId="2580"/>
    <cellStyle name="Accent2 - 20% 2 2 5" xfId="2581"/>
    <cellStyle name="Accent2 - 20% 2 2 6" xfId="2582"/>
    <cellStyle name="Accent2 - 20% 2 3" xfId="2583"/>
    <cellStyle name="Accent2 - 20% 2 4" xfId="2584"/>
    <cellStyle name="输出 3 3 5 3" xfId="2585"/>
    <cellStyle name="常规 3 2 3 3" xfId="2586"/>
    <cellStyle name="Accent2 - 20% 3" xfId="2587"/>
    <cellStyle name="计算 2 3 5 3" xfId="2588"/>
    <cellStyle name="Accent2 - 20% 3 2" xfId="2589"/>
    <cellStyle name="Accent2 - 20% 3 3" xfId="2590"/>
    <cellStyle name="Accent2 - 20% 3 4" xfId="2591"/>
    <cellStyle name="Input [yellow]" xfId="2592"/>
    <cellStyle name="输入 2 2 4 6 2" xfId="2593"/>
    <cellStyle name="Accent2 - 20% 3 5" xfId="2594"/>
    <cellStyle name="输入 2 2 4 6 3" xfId="2595"/>
    <cellStyle name="Accent2 - 20% 3 6" xfId="2596"/>
    <cellStyle name="Accent4 - 40% 3 2" xfId="2597"/>
    <cellStyle name="常规 3 2 3 4" xfId="2598"/>
    <cellStyle name="Accent2 - 20% 4" xfId="2599"/>
    <cellStyle name="常规 3 2 3 5" xfId="2600"/>
    <cellStyle name="Accent2 - 20% 5" xfId="2601"/>
    <cellStyle name="Accent2 - 40% 2" xfId="2602"/>
    <cellStyle name="汇总 2 4 4" xfId="2603"/>
    <cellStyle name="计算 4 3 4 3" xfId="2604"/>
    <cellStyle name="Accent2 - 40% 2 2" xfId="2605"/>
    <cellStyle name="汇总 2 4 4 2" xfId="2606"/>
    <cellStyle name="Accent2 - 40% 2 2 2" xfId="2607"/>
    <cellStyle name="汇总 2 4 4 2 2" xfId="2608"/>
    <cellStyle name="Accent2 - 40% 2 2 3" xfId="2609"/>
    <cellStyle name="汇总 2 4 4 2 3" xfId="2610"/>
    <cellStyle name="Accent2 - 40% 2 2 4" xfId="2611"/>
    <cellStyle name="输入 3 2 6 8" xfId="2612"/>
    <cellStyle name="输出 6 4 4" xfId="2613"/>
    <cellStyle name="常规 6 3 2" xfId="2614"/>
    <cellStyle name="Accent2 - 40% 2 2 5" xfId="2615"/>
    <cellStyle name="输出 6 4 5" xfId="2616"/>
    <cellStyle name="常规 6 3 3" xfId="2617"/>
    <cellStyle name="Accent2 - 40% 2 2 6" xfId="2618"/>
    <cellStyle name="Accent2 - 40% 2 3" xfId="2619"/>
    <cellStyle name="汇总 2 4 4 3" xfId="2620"/>
    <cellStyle name="Accent2 - 40% 2 4" xfId="2621"/>
    <cellStyle name="Accent2 - 40% 3" xfId="2622"/>
    <cellStyle name="汇总 2 4 5" xfId="2623"/>
    <cellStyle name="汇总 18" xfId="2624"/>
    <cellStyle name="汇总 23" xfId="2625"/>
    <cellStyle name="计算 4 3 5 3" xfId="2626"/>
    <cellStyle name="Accent2 - 40% 3 2" xfId="2627"/>
    <cellStyle name="汇总 2 4 5 2" xfId="2628"/>
    <cellStyle name="汇总 19" xfId="2629"/>
    <cellStyle name="汇总 24" xfId="2630"/>
    <cellStyle name="Accent2 - 40% 3 3" xfId="2631"/>
    <cellStyle name="汇总 2 4 5 3" xfId="2632"/>
    <cellStyle name="汇总 25" xfId="2633"/>
    <cellStyle name="汇总 30" xfId="2634"/>
    <cellStyle name="Accent2 - 40% 3 4" xfId="2635"/>
    <cellStyle name="汇总 26" xfId="2636"/>
    <cellStyle name="汇总 31" xfId="2637"/>
    <cellStyle name="Accent2 - 40% 3 5" xfId="2638"/>
    <cellStyle name="汇总 27" xfId="2639"/>
    <cellStyle name="汇总 32" xfId="2640"/>
    <cellStyle name="Accent2 - 40% 3 6" xfId="2641"/>
    <cellStyle name="Accent2 - 40% 4" xfId="2642"/>
    <cellStyle name="汇总 2 4 6" xfId="2643"/>
    <cellStyle name="Accent2 - 40% 5" xfId="2644"/>
    <cellStyle name="汇总 2 4 7" xfId="2645"/>
    <cellStyle name="Accent2 - 60%" xfId="2646"/>
    <cellStyle name="Accent2 - 60% 2" xfId="2647"/>
    <cellStyle name="汇总 4 4 4" xfId="2648"/>
    <cellStyle name="计算 6 3 4 3" xfId="2649"/>
    <cellStyle name="Accent2 - 60% 2 2" xfId="2650"/>
    <cellStyle name="汇总 4 4 4 2" xfId="2651"/>
    <cellStyle name="好 2 2 3" xfId="2652"/>
    <cellStyle name="Accent2 - 60% 2 3" xfId="2653"/>
    <cellStyle name="汇总 4 4 4 3" xfId="2654"/>
    <cellStyle name="计算 4 2 3 6 2" xfId="2655"/>
    <cellStyle name="好 2 2 4" xfId="2656"/>
    <cellStyle name="计算 4 2 3 6 3" xfId="2657"/>
    <cellStyle name="好 2 2 5" xfId="2658"/>
    <cellStyle name="Accent2 - 60% 2 4" xfId="2659"/>
    <cellStyle name="好 2 2 6" xfId="2660"/>
    <cellStyle name="Accent2 - 60% 2 5" xfId="2661"/>
    <cellStyle name="Accent2 - 60% 2 6" xfId="2662"/>
    <cellStyle name="Accent2 - 60% 3" xfId="2663"/>
    <cellStyle name="汇总 4 4 5" xfId="2664"/>
    <cellStyle name="Accent2 - 60% 4" xfId="2665"/>
    <cellStyle name="汇总 4 4 6" xfId="2666"/>
    <cellStyle name="汇总 3 3 4 2 2" xfId="2667"/>
    <cellStyle name="Accent2 2 2" xfId="2668"/>
    <cellStyle name="汇总 3 3 4 2 3" xfId="2669"/>
    <cellStyle name="Accent2 2 3" xfId="2670"/>
    <cellStyle name="汇总 3 2 10 2" xfId="2671"/>
    <cellStyle name="Accent2 2 4" xfId="2672"/>
    <cellStyle name="汇总 3 2 10 3" xfId="2673"/>
    <cellStyle name="Accent2 2 5" xfId="2674"/>
    <cellStyle name="汇总 2 2 5 7 2" xfId="2675"/>
    <cellStyle name="Accent2 2 6" xfId="2676"/>
    <cellStyle name="汇总 3 3 4 3" xfId="2677"/>
    <cellStyle name="汇总 2 2 2 5 2" xfId="2678"/>
    <cellStyle name="Accent2 3" xfId="2679"/>
    <cellStyle name="百分比 2 4 2 5" xfId="2680"/>
    <cellStyle name="汇总 2 2 2 5 2 2" xfId="2681"/>
    <cellStyle name="Accent2 3 2" xfId="2682"/>
    <cellStyle name="百分比 2 4 2 6" xfId="2683"/>
    <cellStyle name="汇总 2 2 2 5 2 3" xfId="2684"/>
    <cellStyle name="Accent2 3 3" xfId="2685"/>
    <cellStyle name="汇总 2 2 2 5 3" xfId="2686"/>
    <cellStyle name="Accent2 4" xfId="2687"/>
    <cellStyle name="Accent2 5" xfId="2688"/>
    <cellStyle name="货币 2 3 2 6" xfId="2689"/>
    <cellStyle name="汇总 3 3 5" xfId="2690"/>
    <cellStyle name="Accent3" xfId="2691"/>
    <cellStyle name="汇总 3 4 8" xfId="2692"/>
    <cellStyle name="Accent3 - 20%" xfId="2693"/>
    <cellStyle name="差 6 3" xfId="2694"/>
    <cellStyle name="Accent3 - 20% 2" xfId="2695"/>
    <cellStyle name="Accent3 - 20% 2 2" xfId="2696"/>
    <cellStyle name="Accent3 - 20% 2 2 2" xfId="2697"/>
    <cellStyle name="Accent3 - 20% 2 3" xfId="2698"/>
    <cellStyle name="输入 2 2 4 3 2 2" xfId="2699"/>
    <cellStyle name="Accent3 - 20% 2 4" xfId="2700"/>
    <cellStyle name="差 6 4" xfId="2701"/>
    <cellStyle name="Accent3 - 20% 3" xfId="2702"/>
    <cellStyle name="Accent3 - 20% 3 2" xfId="2703"/>
    <cellStyle name="Accent3 - 20% 3 3" xfId="2704"/>
    <cellStyle name="Accent3 - 20% 3 4" xfId="2705"/>
    <cellStyle name="Accent3 - 20% 3 5" xfId="2706"/>
    <cellStyle name="Accent3 - 20% 3 6" xfId="2707"/>
    <cellStyle name="Accent5 - 40% 3 2" xfId="2708"/>
    <cellStyle name="差 6 5" xfId="2709"/>
    <cellStyle name="Accent3 - 20% 4" xfId="2710"/>
    <cellStyle name="差 6 6" xfId="2711"/>
    <cellStyle name="Accent3 - 20% 5" xfId="2712"/>
    <cellStyle name="Accent3 - 40% 2" xfId="2713"/>
    <cellStyle name="Accent3 - 40% 2 2 2" xfId="2714"/>
    <cellStyle name="Accent3 - 40% 2 2 4" xfId="2715"/>
    <cellStyle name="Accent3 - 40% 2 2 5" xfId="2716"/>
    <cellStyle name="Accent3 - 40% 2 2 6" xfId="2717"/>
    <cellStyle name="输入 2 2 6 3 2 2" xfId="2718"/>
    <cellStyle name="Accent3 - 40% 2 4" xfId="2719"/>
    <cellStyle name="Accent3 - 40% 3" xfId="2720"/>
    <cellStyle name="Accent3 - 40% 3 4" xfId="2721"/>
    <cellStyle name="Accent3 - 40% 3 6" xfId="2722"/>
    <cellStyle name="Accent3 - 40% 4" xfId="2723"/>
    <cellStyle name="汇总 5 2 5 2" xfId="2724"/>
    <cellStyle name="Accent3 - 40% 5" xfId="2725"/>
    <cellStyle name="差 36" xfId="2726"/>
    <cellStyle name="差 41" xfId="2727"/>
    <cellStyle name="表标题 2 6" xfId="2728"/>
    <cellStyle name="Accent3 - 60% 2" xfId="2729"/>
    <cellStyle name="Accent3 - 60% 2 2" xfId="2730"/>
    <cellStyle name="汇总 2 2 3 5 3" xfId="2731"/>
    <cellStyle name="Accent3 - 60% 2 3" xfId="2732"/>
    <cellStyle name="Accent3 - 60% 2 4" xfId="2733"/>
    <cellStyle name="Accent3 - 60% 2 5" xfId="2734"/>
    <cellStyle name="Accent3 - 60% 2 6" xfId="2735"/>
    <cellStyle name="差_7.1罗平县大学生“村官”统计季报表(7月修订，下发空表) 3_附件1：2018年镇（街）一般公共预算收支预算表" xfId="2736"/>
    <cellStyle name="差 37" xfId="2737"/>
    <cellStyle name="差 42" xfId="2738"/>
    <cellStyle name="Accent3 - 60% 3" xfId="2739"/>
    <cellStyle name="差 38" xfId="2740"/>
    <cellStyle name="差 43" xfId="2741"/>
    <cellStyle name="Accent3 - 60% 4" xfId="2742"/>
    <cellStyle name="计算 5 2 5 3" xfId="2743"/>
    <cellStyle name="汇总 3 3 5 2" xfId="2744"/>
    <cellStyle name="标题 1 12" xfId="2745"/>
    <cellStyle name="Accent3 2" xfId="2746"/>
    <cellStyle name="汇总 3 3 5 2 2" xfId="2747"/>
    <cellStyle name="Accent3 2 2" xfId="2748"/>
    <cellStyle name="汇总 3 3 5 2 3" xfId="2749"/>
    <cellStyle name="Accent3 2 3" xfId="2750"/>
    <cellStyle name="Accent3 2 4" xfId="2751"/>
    <cellStyle name="Accent3 2 5" xfId="2752"/>
    <cellStyle name="汇总 2 2 6 7 2" xfId="2753"/>
    <cellStyle name="Accent3 2 6" xfId="2754"/>
    <cellStyle name="汇总 3 3 5 3" xfId="2755"/>
    <cellStyle name="汇总 2 2 2 6 2" xfId="2756"/>
    <cellStyle name="标题 1 13" xfId="2757"/>
    <cellStyle name="Accent3 3" xfId="2758"/>
    <cellStyle name="Accent3 3 2" xfId="2759"/>
    <cellStyle name="Accent3 3 3" xfId="2760"/>
    <cellStyle name="汇总 2 2 2 6 3" xfId="2761"/>
    <cellStyle name="标题 1 14" xfId="2762"/>
    <cellStyle name="Accent3 4" xfId="2763"/>
    <cellStyle name="差_7.1罗平县大学生“村官”统计季报表(7月修订，下发空表) 2 2_附件1：2018年镇（街）一般公共预算收支预算表" xfId="2764"/>
    <cellStyle name="标题 1 15" xfId="2765"/>
    <cellStyle name="标题 1 20" xfId="2766"/>
    <cellStyle name="Accent3 5" xfId="2767"/>
    <cellStyle name="货币 2 3 2 7" xfId="2768"/>
    <cellStyle name="汇总 3 3 6" xfId="2769"/>
    <cellStyle name="Accent4" xfId="2770"/>
    <cellStyle name="Accent4 - 20%" xfId="2771"/>
    <cellStyle name="Accent4 - 20% 2" xfId="2772"/>
    <cellStyle name="Accent6 2 4" xfId="2773"/>
    <cellStyle name="输出 3 6" xfId="2774"/>
    <cellStyle name="Accent4 - 20% 2 2" xfId="2775"/>
    <cellStyle name="输出 3 6 2" xfId="2776"/>
    <cellStyle name="Accent4 - 20% 2 2 2" xfId="2777"/>
    <cellStyle name="输出 3 6 3" xfId="2778"/>
    <cellStyle name="Accent4 - 20% 2 2 3" xfId="2779"/>
    <cellStyle name="好_2016年珠海市社会保险参保缴费比例 2" xfId="2780"/>
    <cellStyle name="Accent4 - 20% 2 2 4" xfId="2781"/>
    <cellStyle name="常规 3 5 2" xfId="2782"/>
    <cellStyle name="好_2016年珠海市社会保险参保缴费比例 3" xfId="2783"/>
    <cellStyle name="Accent4 - 20% 2 2 6" xfId="2784"/>
    <cellStyle name="常规 3 5 4" xfId="2785"/>
    <cellStyle name="Accent6 2 5" xfId="2786"/>
    <cellStyle name="注释 4 2 9 2" xfId="2787"/>
    <cellStyle name="输出 3 7" xfId="2788"/>
    <cellStyle name="Accent4 - 20% 2 3" xfId="2789"/>
    <cellStyle name="Accent6 2 6" xfId="2790"/>
    <cellStyle name="注释 4 2 9 3" xfId="2791"/>
    <cellStyle name="输入 3 2 4 3 2 2" xfId="2792"/>
    <cellStyle name="输出 3 8" xfId="2793"/>
    <cellStyle name="Accent4 - 20% 2 4" xfId="2794"/>
    <cellStyle name="输出 2 2 5 5 2" xfId="2795"/>
    <cellStyle name="Accent4 - 20% 3" xfId="2796"/>
    <cellStyle name="好 15" xfId="2797"/>
    <cellStyle name="好 20" xfId="2798"/>
    <cellStyle name="常规 7" xfId="2799"/>
    <cellStyle name="Accent6 3 4" xfId="2800"/>
    <cellStyle name="输出 4 6" xfId="2801"/>
    <cellStyle name="输出 2 2 5 5 2 2" xfId="2802"/>
    <cellStyle name="Accent4 - 20% 3 2" xfId="2803"/>
    <cellStyle name="好 16" xfId="2804"/>
    <cellStyle name="好 21" xfId="2805"/>
    <cellStyle name="常规 8" xfId="2806"/>
    <cellStyle name="Accent6 3 5" xfId="2807"/>
    <cellStyle name="输出 4 7" xfId="2808"/>
    <cellStyle name="输出 2 2 5 5 2 3" xfId="2809"/>
    <cellStyle name="Accent4 - 20% 3 3" xfId="2810"/>
    <cellStyle name="好 17" xfId="2811"/>
    <cellStyle name="好 22" xfId="2812"/>
    <cellStyle name="常规 9" xfId="2813"/>
    <cellStyle name="Accent6 3 6" xfId="2814"/>
    <cellStyle name="输出 4 8" xfId="2815"/>
    <cellStyle name="Accent4 - 20% 3 4" xfId="2816"/>
    <cellStyle name="好 18" xfId="2817"/>
    <cellStyle name="好 23" xfId="2818"/>
    <cellStyle name="输出 4 9" xfId="2819"/>
    <cellStyle name="Accent4 - 20% 3 5" xfId="2820"/>
    <cellStyle name="好 19" xfId="2821"/>
    <cellStyle name="好 24" xfId="2822"/>
    <cellStyle name="Accent4 - 20% 3 6" xfId="2823"/>
    <cellStyle name="Accent6 - 40% 3 2" xfId="2824"/>
    <cellStyle name="输出 2 2 5 5 3" xfId="2825"/>
    <cellStyle name="Accent4 - 20% 4" xfId="2826"/>
    <cellStyle name="Accent4 - 40%" xfId="2827"/>
    <cellStyle name="差_Book1_1 3" xfId="2828"/>
    <cellStyle name="输入 2 2 4 5 3" xfId="2829"/>
    <cellStyle name="Accent4 - 40% 2 2" xfId="2830"/>
    <cellStyle name="Accent4 - 40% 2 2 2" xfId="2831"/>
    <cellStyle name="Accent4 - 40% 2 2 3" xfId="2832"/>
    <cellStyle name="Accent4 - 40% 2 2 5" xfId="2833"/>
    <cellStyle name="Accent4 - 40% 2 2 6" xfId="2834"/>
    <cellStyle name="差_Book1_1 4" xfId="2835"/>
    <cellStyle name="Accent4 - 40% 2 3" xfId="2836"/>
    <cellStyle name="输入 3 2 6 3 2 2" xfId="2837"/>
    <cellStyle name="Accent4 - 40% 2 4" xfId="2838"/>
    <cellStyle name="Accent4 - 40% 3" xfId="2839"/>
    <cellStyle name="Accent4 - 40% 3 3" xfId="2840"/>
    <cellStyle name="Accent4 - 40% 3 4" xfId="2841"/>
    <cellStyle name="Accent4 - 40% 3 5" xfId="2842"/>
    <cellStyle name="Accent4 - 40% 3 6" xfId="2843"/>
    <cellStyle name="Accent4 - 40% 4" xfId="2844"/>
    <cellStyle name="Accent4 - 40% 5" xfId="2845"/>
    <cellStyle name="捠壿 [0.00]_Region Orders (2)" xfId="2846"/>
    <cellStyle name="Accent4 - 60%" xfId="2847"/>
    <cellStyle name="Accent4 - 60% 2" xfId="2848"/>
    <cellStyle name="Accent4 - 60% 2 2" xfId="2849"/>
    <cellStyle name="Accent4 - 60% 2 3" xfId="2850"/>
    <cellStyle name="汇总 4 2 6 4 2" xfId="2851"/>
    <cellStyle name="Accent4 - 60% 2 4" xfId="2852"/>
    <cellStyle name="常规 28 2" xfId="2853"/>
    <cellStyle name="常规 33 2" xfId="2854"/>
    <cellStyle name="汇总 4 2 6 4 3" xfId="2855"/>
    <cellStyle name="Accent4 - 60% 2 5" xfId="2856"/>
    <cellStyle name="Accent4 - 60% 2 6" xfId="2857"/>
    <cellStyle name="PSSpacer" xfId="2858"/>
    <cellStyle name="Accent4 - 60% 3" xfId="2859"/>
    <cellStyle name="Accent4 - 60% 4" xfId="2860"/>
    <cellStyle name="计算 5 2 6 3" xfId="2861"/>
    <cellStyle name="汇总 3 3 6 2" xfId="2862"/>
    <cellStyle name="Accent4 2" xfId="2863"/>
    <cellStyle name="汇总 3 3 6 3" xfId="2864"/>
    <cellStyle name="适中 20" xfId="2865"/>
    <cellStyle name="适中 15" xfId="2866"/>
    <cellStyle name="汇总 2 2 2 7 2" xfId="2867"/>
    <cellStyle name="Accent4 3" xfId="2868"/>
    <cellStyle name="Accent4 3 2" xfId="2869"/>
    <cellStyle name="Accent4 3 3" xfId="2870"/>
    <cellStyle name="Accent4 3 4" xfId="2871"/>
    <cellStyle name="Accent4 3 5" xfId="2872"/>
    <cellStyle name="Accent4 4" xfId="2873"/>
    <cellStyle name="差_Book1 2" xfId="2874"/>
    <cellStyle name="Accent4 5" xfId="2875"/>
    <cellStyle name="千位分隔 8 3 2" xfId="2876"/>
    <cellStyle name="汇总 3 3 7" xfId="2877"/>
    <cellStyle name="常规 2 7 2 2 2" xfId="2878"/>
    <cellStyle name="Accent5" xfId="2879"/>
    <cellStyle name="汇总 2 2 8 2 3" xfId="2880"/>
    <cellStyle name="Accent5 - 20%" xfId="2881"/>
    <cellStyle name="Accent5 - 20% 2" xfId="2882"/>
    <cellStyle name="Accent5 - 20% 2 2" xfId="2883"/>
    <cellStyle name="Accent5 - 20% 2 2 2" xfId="2884"/>
    <cellStyle name="Accent5 - 20% 2 2 3" xfId="2885"/>
    <cellStyle name="Accent5 - 20% 2 2 4" xfId="2886"/>
    <cellStyle name="Accent5 - 20% 2 2 5" xfId="2887"/>
    <cellStyle name="Accent5 - 20% 2 2 6" xfId="2888"/>
    <cellStyle name="计算 6 5 3 2" xfId="2889"/>
    <cellStyle name="常规 11 2" xfId="2890"/>
    <cellStyle name="Accent5 - 20% 2 3" xfId="2891"/>
    <cellStyle name="输入 4 2 4 3 2 2" xfId="2892"/>
    <cellStyle name="Accent5 - 20% 2 4" xfId="2893"/>
    <cellStyle name="输出 3 2 5 5 2" xfId="2894"/>
    <cellStyle name="Accent5 - 20% 3" xfId="2895"/>
    <cellStyle name="汇总 3 5 2" xfId="2896"/>
    <cellStyle name="计算 4 2 5 6 3" xfId="2897"/>
    <cellStyle name="好 4 2 5" xfId="2898"/>
    <cellStyle name="Accent5 - 20% 3 6" xfId="2899"/>
    <cellStyle name="输出 3 2 5 5 3" xfId="2900"/>
    <cellStyle name="Accent5 - 20% 4" xfId="2901"/>
    <cellStyle name="Accent5 - 20% 5" xfId="2902"/>
    <cellStyle name="Accent5 - 40%" xfId="2903"/>
    <cellStyle name="Accent5 - 40% 2" xfId="2904"/>
    <cellStyle name="Accent5 - 40% 2 2" xfId="2905"/>
    <cellStyle name="Accent5 - 40% 2 2 2" xfId="2906"/>
    <cellStyle name="Accent5 - 40% 2 2 3" xfId="2907"/>
    <cellStyle name="Accent5 - 40% 2 2 4" xfId="2908"/>
    <cellStyle name="Accent5 - 40% 2 2 5" xfId="2909"/>
    <cellStyle name="Dollar (zero dec)" xfId="2910"/>
    <cellStyle name="Accent5 - 40% 2 2 6" xfId="2911"/>
    <cellStyle name="Accent5 - 40% 2 3" xfId="2912"/>
    <cellStyle name="输入 4 2 6 3 2 2" xfId="2913"/>
    <cellStyle name="Accent5 - 40% 2 4" xfId="2914"/>
    <cellStyle name="Accent5 - 40% 3" xfId="2915"/>
    <cellStyle name="Accent5 - 40% 3 3" xfId="2916"/>
    <cellStyle name="Accent5 - 40% 3 4" xfId="2917"/>
    <cellStyle name="Accent5 - 40% 3 5" xfId="2918"/>
    <cellStyle name="Accent5 - 40% 3 6" xfId="2919"/>
    <cellStyle name="Accent5 - 40% 4" xfId="2920"/>
    <cellStyle name="Accent5 - 40% 5" xfId="2921"/>
    <cellStyle name="Accent5 - 60%" xfId="2922"/>
    <cellStyle name="Accent5 - 60% 2 2" xfId="2923"/>
    <cellStyle name="Accent5 - 60% 2 3" xfId="2924"/>
    <cellStyle name="计算 5 6 2" xfId="2925"/>
    <cellStyle name="Accent5 - 60% 2 4" xfId="2926"/>
    <cellStyle name="计算 5 6 3" xfId="2927"/>
    <cellStyle name="Accent5 - 60% 2 5" xfId="2928"/>
    <cellStyle name="Accent5 - 60% 2 6" xfId="2929"/>
    <cellStyle name="汇总 3 3 7 2" xfId="2930"/>
    <cellStyle name="Accent5 2" xfId="2931"/>
    <cellStyle name="Accent5 2 2" xfId="2932"/>
    <cellStyle name="Accent5 2 3" xfId="2933"/>
    <cellStyle name="Accent5 2 4" xfId="2934"/>
    <cellStyle name="Accent5 2 5" xfId="2935"/>
    <cellStyle name="Accent5 2 6" xfId="2936"/>
    <cellStyle name="注释 2 6 2 2" xfId="2937"/>
    <cellStyle name="Accent5 3" xfId="2938"/>
    <cellStyle name="Accent5 3 2" xfId="2939"/>
    <cellStyle name="Accent5 3 3" xfId="2940"/>
    <cellStyle name="Accent5 3 5" xfId="2941"/>
    <cellStyle name="Accent5 3 6" xfId="2942"/>
    <cellStyle name="注释 2 6 2 3" xfId="2943"/>
    <cellStyle name="Accent5 4" xfId="2944"/>
    <cellStyle name="汇总 2" xfId="2945"/>
    <cellStyle name="Accent5 5" xfId="2946"/>
    <cellStyle name="注释 3 2 5 4 2 2" xfId="2947"/>
    <cellStyle name="汇总 3 3 8" xfId="2948"/>
    <cellStyle name="Accent6" xfId="2949"/>
    <cellStyle name="Accent6 - 20%" xfId="2950"/>
    <cellStyle name="汇总 3 6 3" xfId="2951"/>
    <cellStyle name="Accent6 - 20% 2" xfId="2952"/>
    <cellStyle name="Accent6 - 20% 2 2" xfId="2953"/>
    <cellStyle name="Accent6 - 20% 2 2 2" xfId="2954"/>
    <cellStyle name="Accent6 - 20% 2 2 3" xfId="2955"/>
    <cellStyle name="Accent6 - 20% 2 2 4" xfId="2956"/>
    <cellStyle name="Accent6 - 20% 2 2 5" xfId="2957"/>
    <cellStyle name="Accent6 - 20% 2 2 6" xfId="2958"/>
    <cellStyle name="汇总 2 2 5 4 2" xfId="2959"/>
    <cellStyle name="Accent6 - 20% 2 3" xfId="2960"/>
    <cellStyle name="汇总 2 2 5 4 3" xfId="2961"/>
    <cellStyle name="输入 6 5 3 2 2" xfId="2962"/>
    <cellStyle name="Accent6 - 20% 2 4" xfId="2963"/>
    <cellStyle name="Accent6 - 40%" xfId="2964"/>
    <cellStyle name="Accent6 - 40% 2" xfId="2965"/>
    <cellStyle name="Accent6 - 40% 2 2" xfId="2966"/>
    <cellStyle name="Accent6 - 40% 2 2 2" xfId="2967"/>
    <cellStyle name="Accent6 - 40% 2 2 3" xfId="2968"/>
    <cellStyle name="Accent6 - 40% 2 2 4" xfId="2969"/>
    <cellStyle name="Accent6 - 40% 2 2 5" xfId="2970"/>
    <cellStyle name="Accent6 - 40% 2 3" xfId="2971"/>
    <cellStyle name="Accent6 - 40% 2 4" xfId="2972"/>
    <cellStyle name="Accent6 - 40% 3" xfId="2973"/>
    <cellStyle name="好 25" xfId="2974"/>
    <cellStyle name="好 30" xfId="2975"/>
    <cellStyle name="Accent6 - 40% 3 3" xfId="2976"/>
    <cellStyle name="好 26" xfId="2977"/>
    <cellStyle name="好 31" xfId="2978"/>
    <cellStyle name="Accent6 - 40% 3 4" xfId="2979"/>
    <cellStyle name="好 27" xfId="2980"/>
    <cellStyle name="好 32" xfId="2981"/>
    <cellStyle name="Accent6 - 40% 3 5" xfId="2982"/>
    <cellStyle name="好 28" xfId="2983"/>
    <cellStyle name="好 33" xfId="2984"/>
    <cellStyle name="Accent6 - 40% 3 6" xfId="2985"/>
    <cellStyle name="Accent6 - 40% 4" xfId="2986"/>
    <cellStyle name="Accent6 - 40% 5" xfId="2987"/>
    <cellStyle name="Accent6 - 60%" xfId="2988"/>
    <cellStyle name="Accent6 - 60% 2" xfId="2989"/>
    <cellStyle name="Accent6 - 60% 2 2" xfId="2990"/>
    <cellStyle name="Accent6 - 60% 2 3" xfId="2991"/>
    <cellStyle name="e鯪9Y_x000b_ 3 3" xfId="2992"/>
    <cellStyle name="注释 5 4 4 2 2" xfId="2993"/>
    <cellStyle name="Accent6 - 60% 2 5" xfId="2994"/>
    <cellStyle name="e鯪9Y_x000b_ 3 4" xfId="2995"/>
    <cellStyle name="注释 5 4 4 2 3" xfId="2996"/>
    <cellStyle name="输出 6 6 5 2" xfId="2997"/>
    <cellStyle name="Accent6 - 60% 2 6" xfId="2998"/>
    <cellStyle name="Accent6 - 60% 3" xfId="2999"/>
    <cellStyle name="Accent6 - 60% 4" xfId="3000"/>
    <cellStyle name="Accent6 2" xfId="3001"/>
    <cellStyle name="Accent6 2 2" xfId="3002"/>
    <cellStyle name="Accent6 2 3" xfId="3003"/>
    <cellStyle name="Accent6 3" xfId="3004"/>
    <cellStyle name="好 13" xfId="3005"/>
    <cellStyle name="常规 5" xfId="3006"/>
    <cellStyle name="Accent6 3 2" xfId="3007"/>
    <cellStyle name="好 14" xfId="3008"/>
    <cellStyle name="常规 6" xfId="3009"/>
    <cellStyle name="Accent6 3 3" xfId="3010"/>
    <cellStyle name="Accent6 4" xfId="3011"/>
    <cellStyle name="Accent6 5" xfId="3012"/>
    <cellStyle name="好 3 2 2" xfId="3013"/>
    <cellStyle name="args.style" xfId="3014"/>
    <cellStyle name="ColLevel_0" xfId="3015"/>
    <cellStyle name="百分比 6 3" xfId="3016"/>
    <cellStyle name="Comma [0]_!!!GO" xfId="3017"/>
    <cellStyle name="comma zerodec" xfId="3018"/>
    <cellStyle name="Comma_!!!GO" xfId="3019"/>
    <cellStyle name="Currency_!!!GO" xfId="3020"/>
    <cellStyle name="Currency1" xfId="3021"/>
    <cellStyle name="Date" xfId="3022"/>
    <cellStyle name="e鯪9Y_x000b_" xfId="3023"/>
    <cellStyle name="千位分隔 9 2 6" xfId="3024"/>
    <cellStyle name="e鯪9Y_x000b_ 2" xfId="3025"/>
    <cellStyle name="e鯪9Y_x000b_ 2 2" xfId="3026"/>
    <cellStyle name="输入 2 2 4 7" xfId="3027"/>
    <cellStyle name="好 46" xfId="3028"/>
    <cellStyle name="e鯪9Y_x000b_ 2 2 2" xfId="3029"/>
    <cellStyle name="注释 46" xfId="3030"/>
    <cellStyle name="好_Book1_1 2 2" xfId="3031"/>
    <cellStyle name="输入 2 2 4 8" xfId="3032"/>
    <cellStyle name="好 47" xfId="3033"/>
    <cellStyle name="e鯪9Y_x000b_ 2 2 3" xfId="3034"/>
    <cellStyle name="注释 47" xfId="3035"/>
    <cellStyle name="好_Book1_1 2 3" xfId="3036"/>
    <cellStyle name="计算 3 2 11 2" xfId="3037"/>
    <cellStyle name="好 48" xfId="3038"/>
    <cellStyle name="e鯪9Y_x000b_ 2 2 4" xfId="3039"/>
    <cellStyle name="注释 48" xfId="3040"/>
    <cellStyle name="好_Book1_1 2 4" xfId="3041"/>
    <cellStyle name="e鯪9Y_x000b_ 2 2 5" xfId="3042"/>
    <cellStyle name="注释 49" xfId="3043"/>
    <cellStyle name="好_Book1_1 2 5" xfId="3044"/>
    <cellStyle name="e鯪9Y_x000b_ 2 2 6" xfId="3045"/>
    <cellStyle name="e鯪9Y_x000b_ 2 3" xfId="3046"/>
    <cellStyle name="e鯪9Y_x000b_ 3" xfId="3047"/>
    <cellStyle name="e鯪9Y_x000b_ 3 2 2" xfId="3048"/>
    <cellStyle name="e鯪9Y_x000b_ 3 2 2 2" xfId="3049"/>
    <cellStyle name="e鯪9Y_x000b_ 3 2 2 3" xfId="3050"/>
    <cellStyle name="e鯪9Y_x000b_ 3 2 2 4" xfId="3051"/>
    <cellStyle name="e鯪9Y_x000b_ 3 2 3" xfId="3052"/>
    <cellStyle name="e鯪9Y_x000b_ 3 3 2" xfId="3053"/>
    <cellStyle name="e鯪9Y_x000b_ 3 3 3" xfId="3054"/>
    <cellStyle name="e鯪9Y_x000b_ 3 3 4" xfId="3055"/>
    <cellStyle name="e鯪9Y_x000b_ 3 3 5" xfId="3056"/>
    <cellStyle name="e鯪9Y_x000b_ 3 3 6" xfId="3057"/>
    <cellStyle name="常规 96" xfId="3058"/>
    <cellStyle name="Grey" xfId="3059"/>
    <cellStyle name="常规 38 12" xfId="3060"/>
    <cellStyle name="Header1" xfId="3061"/>
    <cellStyle name="常规 38 13" xfId="3062"/>
    <cellStyle name="Header2" xfId="3063"/>
    <cellStyle name="Header2 2" xfId="3064"/>
    <cellStyle name="Header2 2 2" xfId="3065"/>
    <cellStyle name="Header2 2 3" xfId="3066"/>
    <cellStyle name="Header2 3" xfId="3067"/>
    <cellStyle name="汇总 2 7 2 3" xfId="3068"/>
    <cellStyle name="差 11" xfId="3069"/>
    <cellStyle name="Header2 3 2" xfId="3070"/>
    <cellStyle name="Header2 3 2 2" xfId="3071"/>
    <cellStyle name="差 12" xfId="3072"/>
    <cellStyle name="Header2 3 3" xfId="3073"/>
    <cellStyle name="Header2 4" xfId="3074"/>
    <cellStyle name="Header2 4 2" xfId="3075"/>
    <cellStyle name="Header2 5" xfId="3076"/>
    <cellStyle name="Input [yellow] 2 2" xfId="3077"/>
    <cellStyle name="汇总 4 2 10" xfId="3078"/>
    <cellStyle name="Input [yellow] 2 3" xfId="3079"/>
    <cellStyle name="Input [yellow] 3" xfId="3080"/>
    <cellStyle name="Input [yellow] 4" xfId="3081"/>
    <cellStyle name="常规 2 4 2 6" xfId="3082"/>
    <cellStyle name="Input [yellow] 4 2" xfId="3083"/>
    <cellStyle name="Input [yellow] 5" xfId="3084"/>
    <cellStyle name="输出 2 3 5" xfId="3085"/>
    <cellStyle name="常规 2 2 3" xfId="3086"/>
    <cellStyle name="Input [yellow] 5 2" xfId="3087"/>
    <cellStyle name="输出 2 3 6" xfId="3088"/>
    <cellStyle name="常规 2 2 4" xfId="3089"/>
    <cellStyle name="Input [yellow] 5 3" xfId="3090"/>
    <cellStyle name="Input Cells" xfId="3091"/>
    <cellStyle name="Linked Cells" xfId="3092"/>
    <cellStyle name="Millares [0]_96 Risk" xfId="3093"/>
    <cellStyle name="输出 2 3 4 2" xfId="3094"/>
    <cellStyle name="常规 2 2 2 2" xfId="3095"/>
    <cellStyle name="Millares_96 Risk" xfId="3096"/>
    <cellStyle name="汇总 38" xfId="3097"/>
    <cellStyle name="汇总 43" xfId="3098"/>
    <cellStyle name="强调文字颜色 4 44" xfId="3099"/>
    <cellStyle name="强调文字颜色 4 39" xfId="3100"/>
    <cellStyle name="Milliers [0]_!!!GO" xfId="3101"/>
    <cellStyle name="汇总 2 2 3 2" xfId="3102"/>
    <cellStyle name="输入 2 2 6 7 2" xfId="3103"/>
    <cellStyle name="标题 6 2 4" xfId="3104"/>
    <cellStyle name="Moneda [0]_96 Risk" xfId="3105"/>
    <cellStyle name="汇总 2 2 10" xfId="3106"/>
    <cellStyle name="Moneda_96 Risk" xfId="3107"/>
    <cellStyle name="Mon閠aire_!!!GO" xfId="3108"/>
    <cellStyle name="New Times Roman" xfId="3109"/>
    <cellStyle name="Normal - Style1" xfId="3110"/>
    <cellStyle name="Normal_!!!GO" xfId="3111"/>
    <cellStyle name="注释 3 2 3 6 2" xfId="3112"/>
    <cellStyle name="差_7.1罗平县大学生“村官”统计季报表(7月修订，下发空表) 2" xfId="3113"/>
    <cellStyle name="per.style" xfId="3114"/>
    <cellStyle name="注释 2 2 6 3 2 2" xfId="3115"/>
    <cellStyle name="Percent [2]" xfId="3116"/>
    <cellStyle name="输出 5 3 7" xfId="3117"/>
    <cellStyle name="Pourcentage_pldt" xfId="3118"/>
    <cellStyle name="常规 5 2 5" xfId="3119"/>
    <cellStyle name="PSDate" xfId="3120"/>
    <cellStyle name="PSDec" xfId="3121"/>
    <cellStyle name="百分比 2 6 3" xfId="3122"/>
    <cellStyle name="PSHeading" xfId="3123"/>
    <cellStyle name="PSInt" xfId="3124"/>
    <cellStyle name="RowLevel_0" xfId="3125"/>
    <cellStyle name="sstot" xfId="3126"/>
    <cellStyle name="Standard_AREAS" xfId="3127"/>
    <cellStyle name="输出 4 2 8 2 3" xfId="3128"/>
    <cellStyle name="t" xfId="3129"/>
    <cellStyle name="输出 2 4 6" xfId="3130"/>
    <cellStyle name="计算 6 4 3 2 2" xfId="3131"/>
    <cellStyle name="t_HVAC Equipment (3)" xfId="3132"/>
    <cellStyle name="标题 4 25" xfId="3133"/>
    <cellStyle name="标题 4 30" xfId="3134"/>
    <cellStyle name="t_HVAC Equipment (3)_Sheet1" xfId="3135"/>
    <cellStyle name="标题 3 38" xfId="3136"/>
    <cellStyle name="标题 3 43" xfId="3137"/>
    <cellStyle name="t_Sheet1" xfId="3138"/>
    <cellStyle name="百分比 2" xfId="3139"/>
    <cellStyle name="好_7.1罗平县大学生“村官”统计季报表(7月修订，下发空表) 3_附件1：2018年镇（街）一般公共预算收支预算表" xfId="3140"/>
    <cellStyle name="百分比 2 2" xfId="3141"/>
    <cellStyle name="百分比 2 2 2" xfId="3142"/>
    <cellStyle name="标题 2 4 2 6" xfId="3143"/>
    <cellStyle name="百分比 2 2 2 3" xfId="3144"/>
    <cellStyle name="百分比 2 2 2 4" xfId="3145"/>
    <cellStyle name="百分比 2 2 2 5" xfId="3146"/>
    <cellStyle name="汇总 2 2 2 3 2 2" xfId="3147"/>
    <cellStyle name="百分比 2 2 2 6" xfId="3148"/>
    <cellStyle name="汇总 2 2 2 3 2 3" xfId="3149"/>
    <cellStyle name="百分比 2 2 3" xfId="3150"/>
    <cellStyle name="百分比 2 3" xfId="3151"/>
    <cellStyle name="百分比 2 3 2" xfId="3152"/>
    <cellStyle name="百分比 2 3 2 3" xfId="3153"/>
    <cellStyle name="百分比 2 3 2 4" xfId="3154"/>
    <cellStyle name="好_Book1_云南省建国前入党的老党员补贴有关情况统计表2010(1).01 2 2 2" xfId="3155"/>
    <cellStyle name="百分比 2 3 3" xfId="3156"/>
    <cellStyle name="汇总 2 2 3 5 2 2" xfId="3157"/>
    <cellStyle name="百分比 2 4" xfId="3158"/>
    <cellStyle name="百分比 2 4 2" xfId="3159"/>
    <cellStyle name="百分比 2 4 2 3" xfId="3160"/>
    <cellStyle name="百分比 2 4 2 4" xfId="3161"/>
    <cellStyle name="百分比 2 4 3" xfId="3162"/>
    <cellStyle name="汇总 2 2 3 5 2 3" xfId="3163"/>
    <cellStyle name="百分比 2 5" xfId="3164"/>
    <cellStyle name="百分比 2 5 2" xfId="3165"/>
    <cellStyle name="百分比 2 5 3" xfId="3166"/>
    <cellStyle name="百分比 2 5 4" xfId="3167"/>
    <cellStyle name="标题 4 3 2" xfId="3168"/>
    <cellStyle name="百分比 2 5 5" xfId="3169"/>
    <cellStyle name="标题 4 3 3" xfId="3170"/>
    <cellStyle name="百分比 2 5 6" xfId="3171"/>
    <cellStyle name="百分比 2 6 2" xfId="3172"/>
    <cellStyle name="百分比 2 6 4" xfId="3173"/>
    <cellStyle name="标题 4 4 2" xfId="3174"/>
    <cellStyle name="百分比 2 6 5" xfId="3175"/>
    <cellStyle name="标题 4 4 3" xfId="3176"/>
    <cellStyle name="百分比 2 6 6" xfId="3177"/>
    <cellStyle name="百分比 3" xfId="3178"/>
    <cellStyle name="百分比 3 2" xfId="3179"/>
    <cellStyle name="百分比 3 3" xfId="3180"/>
    <cellStyle name="百分比 3 4" xfId="3181"/>
    <cellStyle name="百分比 4" xfId="3182"/>
    <cellStyle name="输出 2 3 8" xfId="3183"/>
    <cellStyle name="常规 2 2 6" xfId="3184"/>
    <cellStyle name="百分比 4 2" xfId="3185"/>
    <cellStyle name="差_Book1 3" xfId="3186"/>
    <cellStyle name="百分比 4 2 2" xfId="3187"/>
    <cellStyle name="差_Book1 4" xfId="3188"/>
    <cellStyle name="百分比 4 2 3" xfId="3189"/>
    <cellStyle name="常规 2 2 7" xfId="3190"/>
    <cellStyle name="百分比 4 3" xfId="3191"/>
    <cellStyle name="百分比 5" xfId="3192"/>
    <cellStyle name="百分比 5 2" xfId="3193"/>
    <cellStyle name="百分比 5 2 2" xfId="3194"/>
    <cellStyle name="百分比 5 2 3" xfId="3195"/>
    <cellStyle name="百分比 5 3" xfId="3196"/>
    <cellStyle name="百分比 6" xfId="3197"/>
    <cellStyle name="百分比 6 2" xfId="3198"/>
    <cellStyle name="百分比 6 2 2" xfId="3199"/>
    <cellStyle name="百分比 6 2 3" xfId="3200"/>
    <cellStyle name="百分比 6 4" xfId="3201"/>
    <cellStyle name="百分比 6 5" xfId="3202"/>
    <cellStyle name="百分比 6 6" xfId="3203"/>
    <cellStyle name="常规 19 2" xfId="3204"/>
    <cellStyle name="百分比 6 7" xfId="3205"/>
    <cellStyle name="百分比 7" xfId="3206"/>
    <cellStyle name="百分比 7 2" xfId="3207"/>
    <cellStyle name="编号" xfId="3208"/>
    <cellStyle name="标题 1 10" xfId="3209"/>
    <cellStyle name="标题 1 11" xfId="3210"/>
    <cellStyle name="标题 1 16" xfId="3211"/>
    <cellStyle name="标题 1 21" xfId="3212"/>
    <cellStyle name="标题 1 17" xfId="3213"/>
    <cellStyle name="标题 1 22" xfId="3214"/>
    <cellStyle name="标题 1 18" xfId="3215"/>
    <cellStyle name="标题 1 23" xfId="3216"/>
    <cellStyle name="标题 1 19" xfId="3217"/>
    <cellStyle name="标题 1 24" xfId="3218"/>
    <cellStyle name="标题 1 2 2" xfId="3219"/>
    <cellStyle name="标题 1 2 2 2" xfId="3220"/>
    <cellStyle name="标题 1 2 2 3" xfId="3221"/>
    <cellStyle name="汇总 4 2 10 2 2" xfId="3222"/>
    <cellStyle name="标题 1 2 2 5" xfId="3223"/>
    <cellStyle name="汇总 4 2 10 2 3" xfId="3224"/>
    <cellStyle name="标题 1 2 2 6" xfId="3225"/>
    <cellStyle name="标题 1 2 3" xfId="3226"/>
    <cellStyle name="标题 1 2 4" xfId="3227"/>
    <cellStyle name="标题 1 25" xfId="3228"/>
    <cellStyle name="标题 1 30" xfId="3229"/>
    <cellStyle name="标题 1 26" xfId="3230"/>
    <cellStyle name="标题 1 31" xfId="3231"/>
    <cellStyle name="标题 1 27" xfId="3232"/>
    <cellStyle name="标题 1 32" xfId="3233"/>
    <cellStyle name="标题 1 28" xfId="3234"/>
    <cellStyle name="标题 1 33" xfId="3235"/>
    <cellStyle name="标题 1 29" xfId="3236"/>
    <cellStyle name="标题 1 34" xfId="3237"/>
    <cellStyle name="标题 1 3 2" xfId="3238"/>
    <cellStyle name="标题 1 3 2 2" xfId="3239"/>
    <cellStyle name="标题 1 3 2 3" xfId="3240"/>
    <cellStyle name="标题 1 3 2 4" xfId="3241"/>
    <cellStyle name="标题 1 3 2 5" xfId="3242"/>
    <cellStyle name="标题 1 3 2 6" xfId="3243"/>
    <cellStyle name="标题 1 3 3" xfId="3244"/>
    <cellStyle name="标题 1 3 4" xfId="3245"/>
    <cellStyle name="标题 1 35" xfId="3246"/>
    <cellStyle name="标题 1 40" xfId="3247"/>
    <cellStyle name="标题 1 36" xfId="3248"/>
    <cellStyle name="标题 1 41" xfId="3249"/>
    <cellStyle name="标题 1 37" xfId="3250"/>
    <cellStyle name="标题 1 42" xfId="3251"/>
    <cellStyle name="注释 2 2 4 7 2" xfId="3252"/>
    <cellStyle name="标题 1 38" xfId="3253"/>
    <cellStyle name="标题 1 43" xfId="3254"/>
    <cellStyle name="标题 1 39" xfId="3255"/>
    <cellStyle name="标题 1 44" xfId="3256"/>
    <cellStyle name="标题 1 4 2" xfId="3257"/>
    <cellStyle name="常规 4 15" xfId="3258"/>
    <cellStyle name="常规 4 20" xfId="3259"/>
    <cellStyle name="标题 1 4 2 6" xfId="3260"/>
    <cellStyle name="标题 1 4 3" xfId="3261"/>
    <cellStyle name="常规 4 16" xfId="3262"/>
    <cellStyle name="常规 4 21" xfId="3263"/>
    <cellStyle name="标题 1 4 4" xfId="3264"/>
    <cellStyle name="常规 4 17" xfId="3265"/>
    <cellStyle name="标题 1 45" xfId="3266"/>
    <cellStyle name="标题 1 47" xfId="3267"/>
    <cellStyle name="标题 1 48" xfId="3268"/>
    <cellStyle name="标题 1 5 3" xfId="3269"/>
    <cellStyle name="标题 1 6 2" xfId="3270"/>
    <cellStyle name="标题 1 6 3" xfId="3271"/>
    <cellStyle name="标题 1 6 4" xfId="3272"/>
    <cellStyle name="标题 10" xfId="3273"/>
    <cellStyle name="标题 11" xfId="3274"/>
    <cellStyle name="标题 12" xfId="3275"/>
    <cellStyle name="标题 13" xfId="3276"/>
    <cellStyle name="标题 14" xfId="3277"/>
    <cellStyle name="标题 15" xfId="3278"/>
    <cellStyle name="标题 20" xfId="3279"/>
    <cellStyle name="好 3 2" xfId="3280"/>
    <cellStyle name="标题 16" xfId="3281"/>
    <cellStyle name="标题 21" xfId="3282"/>
    <cellStyle name="标题 2 10" xfId="3283"/>
    <cellStyle name="标题 2 11" xfId="3284"/>
    <cellStyle name="标题 2 12" xfId="3285"/>
    <cellStyle name="标题 2 13" xfId="3286"/>
    <cellStyle name="标题 2 14" xfId="3287"/>
    <cellStyle name="标题 2 15" xfId="3288"/>
    <cellStyle name="标题 2 20" xfId="3289"/>
    <cellStyle name="标题 2 16" xfId="3290"/>
    <cellStyle name="标题 2 21" xfId="3291"/>
    <cellStyle name="标题 2 17" xfId="3292"/>
    <cellStyle name="标题 2 22" xfId="3293"/>
    <cellStyle name="标题 2 18" xfId="3294"/>
    <cellStyle name="标题 2 23" xfId="3295"/>
    <cellStyle name="标题 2 19" xfId="3296"/>
    <cellStyle name="标题 2 24" xfId="3297"/>
    <cellStyle name="标题 2 2" xfId="3298"/>
    <cellStyle name="标题 2 2 2" xfId="3299"/>
    <cellStyle name="标题 2 2 2 2" xfId="3300"/>
    <cellStyle name="标题 2 2 2 3" xfId="3301"/>
    <cellStyle name="标题 2 2 2 4" xfId="3302"/>
    <cellStyle name="标题 2 2 2 5" xfId="3303"/>
    <cellStyle name="标题 2 2 2 6" xfId="3304"/>
    <cellStyle name="标题 2 2 3" xfId="3305"/>
    <cellStyle name="输入 2 2 2 7 2" xfId="3306"/>
    <cellStyle name="标题 2 2 4" xfId="3307"/>
    <cellStyle name="标题 2 25" xfId="3308"/>
    <cellStyle name="标题 2 30" xfId="3309"/>
    <cellStyle name="汇总 2 2 5 2" xfId="3310"/>
    <cellStyle name="强调文字颜色 5 3 2 2" xfId="3311"/>
    <cellStyle name="标题 2 26" xfId="3312"/>
    <cellStyle name="标题 2 31" xfId="3313"/>
    <cellStyle name="汇总 2 2 5 3" xfId="3314"/>
    <cellStyle name="强调文字颜色 5 3 2 3" xfId="3315"/>
    <cellStyle name="标题 2 27" xfId="3316"/>
    <cellStyle name="标题 2 32" xfId="3317"/>
    <cellStyle name="汇总 2 2 5 4" xfId="3318"/>
    <cellStyle name="强调文字颜色 5 3 2 4" xfId="3319"/>
    <cellStyle name="标题 2 28" xfId="3320"/>
    <cellStyle name="标题 2 33" xfId="3321"/>
    <cellStyle name="汇总 2 2 5 5" xfId="3322"/>
    <cellStyle name="强调文字颜色 5 3 2 5" xfId="3323"/>
    <cellStyle name="标题 2 29" xfId="3324"/>
    <cellStyle name="标题 2 34" xfId="3325"/>
    <cellStyle name="标题 2 3" xfId="3326"/>
    <cellStyle name="千位分隔 5 2 2 3" xfId="3327"/>
    <cellStyle name="标题 2 3 2" xfId="3328"/>
    <cellStyle name="注释 2 5 3" xfId="3329"/>
    <cellStyle name="标题 2 3 2 2" xfId="3330"/>
    <cellStyle name="标题 2 3 2 3" xfId="3331"/>
    <cellStyle name="标题 2 3 2 4" xfId="3332"/>
    <cellStyle name="标题 2 3 2 5" xfId="3333"/>
    <cellStyle name="标题 2 3 2 6" xfId="3334"/>
    <cellStyle name="千位分隔 5 2 2 4" xfId="3335"/>
    <cellStyle name="标题 2 3 3" xfId="3336"/>
    <cellStyle name="标题 2 3 4" xfId="3337"/>
    <cellStyle name="汇总 2 2 5 6" xfId="3338"/>
    <cellStyle name="强调文字颜色 5 3 2 6" xfId="3339"/>
    <cellStyle name="标题 2 35" xfId="3340"/>
    <cellStyle name="标题 2 40" xfId="3341"/>
    <cellStyle name="汇总 2 2 5 7" xfId="3342"/>
    <cellStyle name="标题 2 36" xfId="3343"/>
    <cellStyle name="标题 2 41" xfId="3344"/>
    <cellStyle name="汇总 4 2 4 5 2" xfId="3345"/>
    <cellStyle name="汇总 2 2 5 8" xfId="3346"/>
    <cellStyle name="标题 2 37" xfId="3347"/>
    <cellStyle name="标题 2 42" xfId="3348"/>
    <cellStyle name="汇总 4 2 4 5 3" xfId="3349"/>
    <cellStyle name="标题 2 38" xfId="3350"/>
    <cellStyle name="标题 2 43" xfId="3351"/>
    <cellStyle name="好_分科室 2" xfId="3352"/>
    <cellStyle name="标题 2 39" xfId="3353"/>
    <cellStyle name="标题 2 44" xfId="3354"/>
    <cellStyle name="标题 2 4" xfId="3355"/>
    <cellStyle name="好_分科室 3" xfId="3356"/>
    <cellStyle name="标题 2 45" xfId="3357"/>
    <cellStyle name="好_分科室 4" xfId="3358"/>
    <cellStyle name="标题 2 46" xfId="3359"/>
    <cellStyle name="标题 2 47" xfId="3360"/>
    <cellStyle name="标题 2 48" xfId="3361"/>
    <cellStyle name="标题 2 5" xfId="3362"/>
    <cellStyle name="标题 2 5 2" xfId="3363"/>
    <cellStyle name="标题 2 5 3" xfId="3364"/>
    <cellStyle name="标题 2 6" xfId="3365"/>
    <cellStyle name="标题 2 6 2" xfId="3366"/>
    <cellStyle name="标题 2 6 3" xfId="3367"/>
    <cellStyle name="标题 2 6 4" xfId="3368"/>
    <cellStyle name="标题 2 6 5" xfId="3369"/>
    <cellStyle name="标题 2 6 6" xfId="3370"/>
    <cellStyle name="差_Sheet1 2" xfId="3371"/>
    <cellStyle name="标题 2 7" xfId="3372"/>
    <cellStyle name="标题 2 8" xfId="3373"/>
    <cellStyle name="标题 2 9" xfId="3374"/>
    <cellStyle name="标题 3 10" xfId="3375"/>
    <cellStyle name="标题 3 11" xfId="3376"/>
    <cellStyle name="标题 3 12" xfId="3377"/>
    <cellStyle name="标题 3 13" xfId="3378"/>
    <cellStyle name="标题 3 14" xfId="3379"/>
    <cellStyle name="标题 3 15" xfId="3380"/>
    <cellStyle name="标题 3 20" xfId="3381"/>
    <cellStyle name="标题 3 16" xfId="3382"/>
    <cellStyle name="标题 3 21" xfId="3383"/>
    <cellStyle name="输入 3 3 6 2" xfId="3384"/>
    <cellStyle name="标题 3 17" xfId="3385"/>
    <cellStyle name="标题 3 22" xfId="3386"/>
    <cellStyle name="输入 3 3 6 3" xfId="3387"/>
    <cellStyle name="标题 3 18" xfId="3388"/>
    <cellStyle name="标题 3 23" xfId="3389"/>
    <cellStyle name="标题 3 19" xfId="3390"/>
    <cellStyle name="标题 3 24" xfId="3391"/>
    <cellStyle name="标题 3 2" xfId="3392"/>
    <cellStyle name="好 5" xfId="3393"/>
    <cellStyle name="计算 2 2 6 4" xfId="3394"/>
    <cellStyle name="标题 3 2 2" xfId="3395"/>
    <cellStyle name="好 5 2" xfId="3396"/>
    <cellStyle name="计算 6 6 4" xfId="3397"/>
    <cellStyle name="常规 57" xfId="3398"/>
    <cellStyle name="常规 62" xfId="3399"/>
    <cellStyle name="计算 2 2 6 4 2" xfId="3400"/>
    <cellStyle name="标题 3 2 2 2" xfId="3401"/>
    <cellStyle name="注释 5 5 5 2 2" xfId="3402"/>
    <cellStyle name="好 5 3" xfId="3403"/>
    <cellStyle name="计算 6 6 5" xfId="3404"/>
    <cellStyle name="常规 58" xfId="3405"/>
    <cellStyle name="常规 63" xfId="3406"/>
    <cellStyle name="计算 2 2 6 4 3" xfId="3407"/>
    <cellStyle name="标题 3 2 2 3" xfId="3408"/>
    <cellStyle name="计算 6 6 6" xfId="3409"/>
    <cellStyle name="常规 59" xfId="3410"/>
    <cellStyle name="常规 64" xfId="3411"/>
    <cellStyle name="标题 3 2 2 4" xfId="3412"/>
    <cellStyle name="好 6" xfId="3413"/>
    <cellStyle name="计算 2 2 6 5" xfId="3414"/>
    <cellStyle name="标题 3 2 3" xfId="3415"/>
    <cellStyle name="好 7" xfId="3416"/>
    <cellStyle name="输入 2 2 3 7 2" xfId="3417"/>
    <cellStyle name="计算 2 2 6 6" xfId="3418"/>
    <cellStyle name="标题 3 2 4" xfId="3419"/>
    <cellStyle name="汇总 2 4 5 2 2" xfId="3420"/>
    <cellStyle name="标题 3 25" xfId="3421"/>
    <cellStyle name="标题 3 30" xfId="3422"/>
    <cellStyle name="汇总 2 4 5 2 3" xfId="3423"/>
    <cellStyle name="标题 3 26" xfId="3424"/>
    <cellStyle name="标题 3 31" xfId="3425"/>
    <cellStyle name="标题 3 27" xfId="3426"/>
    <cellStyle name="标题 3 32" xfId="3427"/>
    <cellStyle name="标题 3 28" xfId="3428"/>
    <cellStyle name="标题 3 33" xfId="3429"/>
    <cellStyle name="常规 7 3 2" xfId="3430"/>
    <cellStyle name="标题 3 29" xfId="3431"/>
    <cellStyle name="标题 3 34" xfId="3432"/>
    <cellStyle name="标题 3 3" xfId="3433"/>
    <cellStyle name="分级显示列_1_Book1" xfId="3434"/>
    <cellStyle name="标题 3 3 2" xfId="3435"/>
    <cellStyle name="标题 3 3 3" xfId="3436"/>
    <cellStyle name="标题 3 3 4" xfId="3437"/>
    <cellStyle name="标题 3 35" xfId="3438"/>
    <cellStyle name="标题 3 40" xfId="3439"/>
    <cellStyle name="标题 3 36" xfId="3440"/>
    <cellStyle name="标题 3 41" xfId="3441"/>
    <cellStyle name="标题 3 37" xfId="3442"/>
    <cellStyle name="标题 3 42" xfId="3443"/>
    <cellStyle name="标题 3 39" xfId="3444"/>
    <cellStyle name="标题 3 44" xfId="3445"/>
    <cellStyle name="标题 3 4" xfId="3446"/>
    <cellStyle name="标题 3 45" xfId="3447"/>
    <cellStyle name="标题 3 46" xfId="3448"/>
    <cellStyle name="标题 3 47" xfId="3449"/>
    <cellStyle name="标题 3 48" xfId="3450"/>
    <cellStyle name="标题 3 5" xfId="3451"/>
    <cellStyle name="标题 3 5 2" xfId="3452"/>
    <cellStyle name="标题 3 5 3" xfId="3453"/>
    <cellStyle name="标题 3 6" xfId="3454"/>
    <cellStyle name="好_Sheet1 4" xfId="3455"/>
    <cellStyle name="标题 3 6 2" xfId="3456"/>
    <cellStyle name="常规 2 2" xfId="3457"/>
    <cellStyle name="标题 3 6 4" xfId="3458"/>
    <cellStyle name="常规 2 3" xfId="3459"/>
    <cellStyle name="标题 3 6 5" xfId="3460"/>
    <cellStyle name="常规 2 4" xfId="3461"/>
    <cellStyle name="标题 3 6 6" xfId="3462"/>
    <cellStyle name="标题 3 7" xfId="3463"/>
    <cellStyle name="汇总 4 8 2 2" xfId="3464"/>
    <cellStyle name="标题 3 8" xfId="3465"/>
    <cellStyle name="汇总 4 8 2 3" xfId="3466"/>
    <cellStyle name="标题 3 9" xfId="3467"/>
    <cellStyle name="标题 4 10" xfId="3468"/>
    <cellStyle name="常规 38 14" xfId="3469"/>
    <cellStyle name="标题 4 11" xfId="3470"/>
    <cellStyle name="常规 38 15" xfId="3471"/>
    <cellStyle name="标题 4 12" xfId="3472"/>
    <cellStyle name="常规 38 16" xfId="3473"/>
    <cellStyle name="标题 4 13" xfId="3474"/>
    <cellStyle name="常规 38 17" xfId="3475"/>
    <cellStyle name="标题 4 14" xfId="3476"/>
    <cellStyle name="常规 38 18" xfId="3477"/>
    <cellStyle name="标题 4 15" xfId="3478"/>
    <cellStyle name="标题 4 20" xfId="3479"/>
    <cellStyle name="标题 4 16" xfId="3480"/>
    <cellStyle name="标题 4 21" xfId="3481"/>
    <cellStyle name="标题 4 17" xfId="3482"/>
    <cellStyle name="标题 4 22" xfId="3483"/>
    <cellStyle name="标题 4 18" xfId="3484"/>
    <cellStyle name="标题 4 23" xfId="3485"/>
    <cellStyle name="标题 4 19" xfId="3486"/>
    <cellStyle name="标题 4 24" xfId="3487"/>
    <cellStyle name="标题 4 2" xfId="3488"/>
    <cellStyle name="标题 4 2 2" xfId="3489"/>
    <cellStyle name="常规 71 10" xfId="3490"/>
    <cellStyle name="标题 4 2 2 2" xfId="3491"/>
    <cellStyle name="常规 71 11" xfId="3492"/>
    <cellStyle name="标题 4 2 2 3" xfId="3493"/>
    <cellStyle name="常规 71 12" xfId="3494"/>
    <cellStyle name="标题 4 2 2 4" xfId="3495"/>
    <cellStyle name="常规 71 13" xfId="3496"/>
    <cellStyle name="标题 4 2 2 5" xfId="3497"/>
    <cellStyle name="常规 71 14" xfId="3498"/>
    <cellStyle name="标题 4 2 2 6" xfId="3499"/>
    <cellStyle name="标题 4 2 3" xfId="3500"/>
    <cellStyle name="输入 2 2 4 7 2" xfId="3501"/>
    <cellStyle name="标题 4 2 4" xfId="3502"/>
    <cellStyle name="标题 4 26" xfId="3503"/>
    <cellStyle name="标题 4 31" xfId="3504"/>
    <cellStyle name="差_Book1_云南省建国前入党的老党员补贴有关情况统计表2010(1).01 2 2_附件1：2018年镇（街）一般公共预算收支预算表" xfId="3505"/>
    <cellStyle name="标题 4 27" xfId="3506"/>
    <cellStyle name="标题 4 32" xfId="3507"/>
    <cellStyle name="标题 4 28" xfId="3508"/>
    <cellStyle name="标题 4 33" xfId="3509"/>
    <cellStyle name="标题 4 29" xfId="3510"/>
    <cellStyle name="标题 4 34" xfId="3511"/>
    <cellStyle name="标题 4 3" xfId="3512"/>
    <cellStyle name="标题 4 3 2 2" xfId="3513"/>
    <cellStyle name="标题 4 3 2 3" xfId="3514"/>
    <cellStyle name="标题 4 3 2 4" xfId="3515"/>
    <cellStyle name="标题 4 3 2 5" xfId="3516"/>
    <cellStyle name="标题 4 3 2 6" xfId="3517"/>
    <cellStyle name="标题 4 3 4" xfId="3518"/>
    <cellStyle name="标题 4 35" xfId="3519"/>
    <cellStyle name="标题 4 40" xfId="3520"/>
    <cellStyle name="标题 4 36" xfId="3521"/>
    <cellStyle name="标题 4 41" xfId="3522"/>
    <cellStyle name="标题 4 37" xfId="3523"/>
    <cellStyle name="标题 4 42" xfId="3524"/>
    <cellStyle name="标题 4 38" xfId="3525"/>
    <cellStyle name="标题 4 43" xfId="3526"/>
    <cellStyle name="计算 4 2 4 3 2" xfId="3527"/>
    <cellStyle name="汇总 2 3 4 2 2" xfId="3528"/>
    <cellStyle name="标题 4 39" xfId="3529"/>
    <cellStyle name="标题 4 44" xfId="3530"/>
    <cellStyle name="标题 4 4" xfId="3531"/>
    <cellStyle name="标题 4 4 2 6" xfId="3532"/>
    <cellStyle name="标题 4 4 4" xfId="3533"/>
    <cellStyle name="计算 4 2 4 3 3" xfId="3534"/>
    <cellStyle name="汇总 2 3 4 2 3" xfId="3535"/>
    <cellStyle name="汇总 2 2 2" xfId="3536"/>
    <cellStyle name="标题 4 45" xfId="3537"/>
    <cellStyle name="汇总 2 2 3" xfId="3538"/>
    <cellStyle name="警告文本 2 2 2" xfId="3539"/>
    <cellStyle name="标题 4 46" xfId="3540"/>
    <cellStyle name="汇总 2 2 4" xfId="3541"/>
    <cellStyle name="警告文本 2 2 3" xfId="3542"/>
    <cellStyle name="标题 4 47" xfId="3543"/>
    <cellStyle name="汇总 2 2 5" xfId="3544"/>
    <cellStyle name="警告文本 2 2 4" xfId="3545"/>
    <cellStyle name="标题 4 48" xfId="3546"/>
    <cellStyle name="标题 4 5" xfId="3547"/>
    <cellStyle name="标题 4 5 2" xfId="3548"/>
    <cellStyle name="标题 4 5 3" xfId="3549"/>
    <cellStyle name="标题 4 6" xfId="3550"/>
    <cellStyle name="标题 4 6 2" xfId="3551"/>
    <cellStyle name="标题 4 6 3" xfId="3552"/>
    <cellStyle name="标题 4 6 4" xfId="3553"/>
    <cellStyle name="标题 4 6 5" xfId="3554"/>
    <cellStyle name="标题 4 6 6" xfId="3555"/>
    <cellStyle name="标题 4 7" xfId="3556"/>
    <cellStyle name="标题 4 8" xfId="3557"/>
    <cellStyle name="标题 4 9" xfId="3558"/>
    <cellStyle name="标题 5" xfId="3559"/>
    <cellStyle name="标题 5 2" xfId="3560"/>
    <cellStyle name="标题 5 2 2" xfId="3561"/>
    <cellStyle name="标题 5 2 3" xfId="3562"/>
    <cellStyle name="输入 2 2 5 7 2" xfId="3563"/>
    <cellStyle name="千位分隔 11 2" xfId="3564"/>
    <cellStyle name="标题 5 2 4" xfId="3565"/>
    <cellStyle name="差_Sheet1 2_附件1：2018年镇（街）一般公共预算收支预算表" xfId="3566"/>
    <cellStyle name="标题 5 2 5" xfId="3567"/>
    <cellStyle name="标题 5 2 6" xfId="3568"/>
    <cellStyle name="标题 5 3" xfId="3569"/>
    <cellStyle name="标题 5 4" xfId="3570"/>
    <cellStyle name="标题 6" xfId="3571"/>
    <cellStyle name="标题 6 2 2" xfId="3572"/>
    <cellStyle name="标题 6 2 3" xfId="3573"/>
    <cellStyle name="汇总 2 2 3 3" xfId="3574"/>
    <cellStyle name="标题 6 2 5" xfId="3575"/>
    <cellStyle name="汇总 2 2 3 4" xfId="3576"/>
    <cellStyle name="标题 6 2 6" xfId="3577"/>
    <cellStyle name="标题 7" xfId="3578"/>
    <cellStyle name="标题 7 2" xfId="3579"/>
    <cellStyle name="标题 7 2 2" xfId="3580"/>
    <cellStyle name="标题 7 2 3" xfId="3581"/>
    <cellStyle name="计算 4 2 3 3" xfId="3582"/>
    <cellStyle name="汇总 2 3 3 2" xfId="3583"/>
    <cellStyle name="标题 7 2 4" xfId="3584"/>
    <cellStyle name="计算 4 2 3 4" xfId="3585"/>
    <cellStyle name="汇总 2 3 3 3" xfId="3586"/>
    <cellStyle name="标题 7 2 5" xfId="3587"/>
    <cellStyle name="标题 7 2 6" xfId="3588"/>
    <cellStyle name="输出 3 2 3 2 2" xfId="3589"/>
    <cellStyle name="标题 7 3" xfId="3590"/>
    <cellStyle name="输出 3 2 3 2 3" xfId="3591"/>
    <cellStyle name="标题 7 4" xfId="3592"/>
    <cellStyle name="标题 8" xfId="3593"/>
    <cellStyle name="常规 2 7" xfId="3594"/>
    <cellStyle name="标题 8 2" xfId="3595"/>
    <cellStyle name="输入 2" xfId="3596"/>
    <cellStyle name="常规 2 8" xfId="3597"/>
    <cellStyle name="输出 3 2 3 3 2" xfId="3598"/>
    <cellStyle name="标题 8 3" xfId="3599"/>
    <cellStyle name="标题 9" xfId="3600"/>
    <cellStyle name="常规 3 7" xfId="3601"/>
    <cellStyle name="标题 9 2" xfId="3602"/>
    <cellStyle name="常规 3 8" xfId="3603"/>
    <cellStyle name="输出 3 2 3 4 2" xfId="3604"/>
    <cellStyle name="标题 9 3" xfId="3605"/>
    <cellStyle name="常规 3 9" xfId="3606"/>
    <cellStyle name="输出 3 2 3 4 3" xfId="3607"/>
    <cellStyle name="标题 9 4" xfId="3608"/>
    <cellStyle name="标题 9 5" xfId="3609"/>
    <cellStyle name="标题 9 6" xfId="3610"/>
    <cellStyle name="标题1" xfId="3611"/>
    <cellStyle name="表标题" xfId="3612"/>
    <cellStyle name="表标题 2" xfId="3613"/>
    <cellStyle name="差 27" xfId="3614"/>
    <cellStyle name="差 32" xfId="3615"/>
    <cellStyle name="表标题 2 2" xfId="3616"/>
    <cellStyle name="差 28" xfId="3617"/>
    <cellStyle name="差 33" xfId="3618"/>
    <cellStyle name="表标题 2 3" xfId="3619"/>
    <cellStyle name="差 35" xfId="3620"/>
    <cellStyle name="差 40" xfId="3621"/>
    <cellStyle name="注释 7 4 2 3" xfId="3622"/>
    <cellStyle name="表标题 2 5" xfId="3623"/>
    <cellStyle name="表标题 3" xfId="3624"/>
    <cellStyle name="表标题 4" xfId="3625"/>
    <cellStyle name="汇总 15" xfId="3626"/>
    <cellStyle name="汇总 20" xfId="3627"/>
    <cellStyle name="部门" xfId="3628"/>
    <cellStyle name="计算 4 6 2 3" xfId="3629"/>
    <cellStyle name="汇总 2 7 2 2" xfId="3630"/>
    <cellStyle name="差 10" xfId="3631"/>
    <cellStyle name="差 13" xfId="3632"/>
    <cellStyle name="差 14" xfId="3633"/>
    <cellStyle name="差 15" xfId="3634"/>
    <cellStyle name="差 20" xfId="3635"/>
    <cellStyle name="汇总 4 2 9 2 2" xfId="3636"/>
    <cellStyle name="差 16" xfId="3637"/>
    <cellStyle name="差 21" xfId="3638"/>
    <cellStyle name="汇总 4 2 9 2 3" xfId="3639"/>
    <cellStyle name="差 17" xfId="3640"/>
    <cellStyle name="差 22" xfId="3641"/>
    <cellStyle name="差 18" xfId="3642"/>
    <cellStyle name="差 23" xfId="3643"/>
    <cellStyle name="差 19" xfId="3644"/>
    <cellStyle name="差 24" xfId="3645"/>
    <cellStyle name="差 2 2 2" xfId="3646"/>
    <cellStyle name="差 2 2 3" xfId="3647"/>
    <cellStyle name="计算 6 5 5 2" xfId="3648"/>
    <cellStyle name="常规 13 2" xfId="3649"/>
    <cellStyle name="差 2 2 4" xfId="3650"/>
    <cellStyle name="计算 6 5 5 3" xfId="3651"/>
    <cellStyle name="常规 13 3" xfId="3652"/>
    <cellStyle name="差 2 2 5" xfId="3653"/>
    <cellStyle name="常规 13 4" xfId="3654"/>
    <cellStyle name="差 2 2 6" xfId="3655"/>
    <cellStyle name="汇总 3 4 4 3" xfId="3656"/>
    <cellStyle name="汇总 2 2 3 5 2" xfId="3657"/>
    <cellStyle name="差 2 4" xfId="3658"/>
    <cellStyle name="差 25" xfId="3659"/>
    <cellStyle name="差 30" xfId="3660"/>
    <cellStyle name="差 26" xfId="3661"/>
    <cellStyle name="差 31" xfId="3662"/>
    <cellStyle name="差 3" xfId="3663"/>
    <cellStyle name="差 3 2 6" xfId="3664"/>
    <cellStyle name="差 39" xfId="3665"/>
    <cellStyle name="差 44" xfId="3666"/>
    <cellStyle name="差 4" xfId="3667"/>
    <cellStyle name="差 4 2" xfId="3668"/>
    <cellStyle name="计算 5 3 6 3" xfId="3669"/>
    <cellStyle name="汇总 3 4 6 2" xfId="3670"/>
    <cellStyle name="差 4 3" xfId="3671"/>
    <cellStyle name="汇总 3 4 6 3" xfId="3672"/>
    <cellStyle name="汇总 2 2 3 7 2" xfId="3673"/>
    <cellStyle name="差 4 4" xfId="3674"/>
    <cellStyle name="差 45" xfId="3675"/>
    <cellStyle name="差 46" xfId="3676"/>
    <cellStyle name="差 47" xfId="3677"/>
    <cellStyle name="差 48" xfId="3678"/>
    <cellStyle name="汇总 3 2 3 3 2" xfId="3679"/>
    <cellStyle name="差 5" xfId="3680"/>
    <cellStyle name="汇总 3 2 3 3 2 2" xfId="3681"/>
    <cellStyle name="差 5 2" xfId="3682"/>
    <cellStyle name="汇总 3 4 7 2" xfId="3683"/>
    <cellStyle name="汇总 3 2 3 3 2 3" xfId="3684"/>
    <cellStyle name="差 5 3" xfId="3685"/>
    <cellStyle name="汇总 3 2 3 3 3" xfId="3686"/>
    <cellStyle name="差 6" xfId="3687"/>
    <cellStyle name="差 6 2" xfId="3688"/>
    <cellStyle name="汇总 5 6 2" xfId="3689"/>
    <cellStyle name="差_2" xfId="3690"/>
    <cellStyle name="输出 2 2 2 3 3" xfId="3691"/>
    <cellStyle name="汇总 5 6 2 2" xfId="3692"/>
    <cellStyle name="差_2 2" xfId="3693"/>
    <cellStyle name="汇总 5 6 2 3" xfId="3694"/>
    <cellStyle name="差_2 3" xfId="3695"/>
    <cellStyle name="差_Book1_云南省建国前入党的老党员补贴有关情况统计表2010(1).01" xfId="3696"/>
    <cellStyle name="差_2015年市本级还贷预算2014.9.26" xfId="3697"/>
    <cellStyle name="差_2015年市本级还贷预算2014.9.26 2" xfId="3698"/>
    <cellStyle name="差_2015年市本级还贷预算2014.9.26 3" xfId="3699"/>
    <cellStyle name="差_2016年国资预算（20151221报财局）" xfId="3700"/>
    <cellStyle name="差_2016年国资预算（20151221报财局） 2" xfId="3701"/>
    <cellStyle name="差_2016年国资预算（20151221报财局） 3" xfId="3702"/>
    <cellStyle name="汇总 3 2 2 3" xfId="3703"/>
    <cellStyle name="差_2016年珠海市社会保险参保缴费比例" xfId="3704"/>
    <cellStyle name="汇总 3 2 2 3 2" xfId="3705"/>
    <cellStyle name="差_2016年珠海市社会保险参保缴费比例 2" xfId="3706"/>
    <cellStyle name="汇总 3 2 2 3 3" xfId="3707"/>
    <cellStyle name="差_2016年珠海市社会保险参保缴费比例 3" xfId="3708"/>
    <cellStyle name="注释 3 2 3 6" xfId="3709"/>
    <cellStyle name="差_7.1罗平县大学生“村官”统计季报表(7月修订，下发空表)" xfId="3710"/>
    <cellStyle name="差_7.1罗平县大学生“村官”统计季报表(7月修订，下发空表) 2 2" xfId="3711"/>
    <cellStyle name="差_7.1罗平县大学生“村官”统计季报表(7月修订，下发空表) 2 2 2" xfId="3712"/>
    <cellStyle name="差_7.1罗平县大学生“村官”统计季报表(7月修订，下发空表) 2 2 3" xfId="3713"/>
    <cellStyle name="好_关于报送2013年政府投资项目计划（草案）的函 5" xfId="3714"/>
    <cellStyle name="汇总 2 2 5 5 2 2" xfId="3715"/>
    <cellStyle name="差_7.1罗平县大学生“村官”统计季报表(7月修订，下发空表) 2 2 4" xfId="3716"/>
    <cellStyle name="汇总 2 2 5 5 2 3" xfId="3717"/>
    <cellStyle name="差_7.1罗平县大学生“村官”统计季报表(7月修订，下发空表) 2 2 5" xfId="3718"/>
    <cellStyle name="输出 2 2 2 6 3" xfId="3719"/>
    <cellStyle name="差_7.1罗平县大学生“村官”统计季报表(7月修订，下发空表) 2 2_附件3：中期财政规划套表" xfId="3720"/>
    <cellStyle name="差_7.1罗平县大学生“村官”统计季报表(7月修订，下发空表) 2 3" xfId="3721"/>
    <cellStyle name="差_7.1罗平县大学生“村官”统计季报表(7月修订，下发空表) 2 4" xfId="3722"/>
    <cellStyle name="注释 3 2 3 6 3" xfId="3723"/>
    <cellStyle name="差_7.1罗平县大学生“村官”统计季报表(7月修订，下发空表) 3" xfId="3724"/>
    <cellStyle name="差_7.1罗平县大学生“村官”统计季报表(7月修订，下发空表) 3 2" xfId="3725"/>
    <cellStyle name="差_7.1罗平县大学生“村官”统计季报表(7月修订，下发空表) 3 3" xfId="3726"/>
    <cellStyle name="差_7.1罗平县大学生“村官”统计季报表(7月修订，下发空表) 3 4" xfId="3727"/>
    <cellStyle name="差_7.1罗平县大学生“村官”统计季报表(7月修订，下发空表) 3 5" xfId="3728"/>
    <cellStyle name="差_7.1罗平县大学生“村官”统计季报表(7月修订，下发空表) 3 6" xfId="3729"/>
    <cellStyle name="差_7.1罗平县大学生“村官”统计季报表(7月修订，下发空表) 4" xfId="3730"/>
    <cellStyle name="差_7.1罗平县大学生“村官”统计季报表(7月修订，下发空表) 5" xfId="3731"/>
    <cellStyle name="差_Book1 2 2" xfId="3732"/>
    <cellStyle name="差_Book1 2 3" xfId="3733"/>
    <cellStyle name="差_Book1 2 4" xfId="3734"/>
    <cellStyle name="差_Book1 2 5" xfId="3735"/>
    <cellStyle name="差_Book1 2 6" xfId="3736"/>
    <cellStyle name="差_Book1 2_附件3：中期财政规划套表" xfId="3737"/>
    <cellStyle name="输入 2 2 4 5" xfId="3738"/>
    <cellStyle name="好 39" xfId="3739"/>
    <cellStyle name="好 44" xfId="3740"/>
    <cellStyle name="差_Book1_1" xfId="3741"/>
    <cellStyle name="差_Book1_1 2" xfId="3742"/>
    <cellStyle name="差_Book1_1 2 3" xfId="3743"/>
    <cellStyle name="差_Book1_1 2 4" xfId="3744"/>
    <cellStyle name="差_Book1_1 2 5" xfId="3745"/>
    <cellStyle name="差_Book1_1 2 6" xfId="3746"/>
    <cellStyle name="差_Book1_1 2_附件3：中期财政规划套表" xfId="3747"/>
    <cellStyle name="差_Book1_云南省建国前入党的老党员补贴有关情况统计表2010(1).01 2" xfId="3748"/>
    <cellStyle name="差_Book1_云南省建国前入党的老党员补贴有关情况统计表2010(1).01 2 2" xfId="3749"/>
    <cellStyle name="差_Book1_云南省建国前入党的老党员补贴有关情况统计表2010(1).01 2 2 2" xfId="3750"/>
    <cellStyle name="差_Book1_云南省建国前入党的老党员补贴有关情况统计表2010(1).01 2 2 3" xfId="3751"/>
    <cellStyle name="差_Book1_云南省建国前入党的老党员补贴有关情况统计表2010(1).01 2 2 4" xfId="3752"/>
    <cellStyle name="差_Book1_云南省建国前入党的老党员补贴有关情况统计表2010(1).01 2 2 5" xfId="3753"/>
    <cellStyle name="差_Book1_云南省建国前入党的老党员补贴有关情况统计表2010(1).01 2 2 6" xfId="3754"/>
    <cellStyle name="差_Book1_云南省建国前入党的老党员补贴有关情况统计表2010(1).01 2 2_附件3：中期财政规划套表" xfId="3755"/>
    <cellStyle name="计算 4 2 6 3" xfId="3756"/>
    <cellStyle name="汇总 2 3 6 2" xfId="3757"/>
    <cellStyle name="差_Book1_云南省建国前入党的老党员补贴有关情况统计表2010(1).01 2 3" xfId="3758"/>
    <cellStyle name="计算 4 2 6 4" xfId="3759"/>
    <cellStyle name="汇总 2 3 6 3" xfId="3760"/>
    <cellStyle name="差_Book1_云南省建国前入党的老党员补贴有关情况统计表2010(1).01 2 4" xfId="3761"/>
    <cellStyle name="汇总 3 2 2 2 2" xfId="3762"/>
    <cellStyle name="差_Book1_云南省建国前入党的老党员补贴有关情况统计表2010(1).01 3" xfId="3763"/>
    <cellStyle name="差_Book1_云南省建国前入党的老党员补贴有关情况统计表2010(1).01 3 2" xfId="3764"/>
    <cellStyle name="计算 4 2 7 3" xfId="3765"/>
    <cellStyle name="汇总 2 3 7 2" xfId="3766"/>
    <cellStyle name="差_Book1_云南省建国前入党的老党员补贴有关情况统计表2010(1).01 3 3" xfId="3767"/>
    <cellStyle name="差_Book1_云南省建国前入党的老党员补贴有关情况统计表2010(1).01 3 4" xfId="3768"/>
    <cellStyle name="差_Book1_云南省建国前入党的老党员补贴有关情况统计表2010(1).01 3 5" xfId="3769"/>
    <cellStyle name="差_Book1_云南省建国前入党的老党员补贴有关情况统计表2010(1).01 3 6" xfId="3770"/>
    <cellStyle name="差_Book1_云南省建国前入党的老党员补贴有关情况统计表2010(1).01 3_附件1：2018年镇（街）一般公共预算收支预算表" xfId="3771"/>
    <cellStyle name="汇总 2 4 2 3" xfId="3772"/>
    <cellStyle name="差_Book1_云南省建国前入党的老党员补贴有关情况统计表2010(1).01 3_附件3：中期财政规划套表" xfId="3773"/>
    <cellStyle name="汇总 3 2 2 2 3" xfId="3774"/>
    <cellStyle name="差_Book1_云南省建国前入党的老党员补贴有关情况统计表2010(1).01 4" xfId="3775"/>
    <cellStyle name="差_Book1_云南省建国前入党的老党员补贴有关情况统计表2010(1).01 5" xfId="3776"/>
    <cellStyle name="差_Sheet1" xfId="3777"/>
    <cellStyle name="注释 5 9 3" xfId="3778"/>
    <cellStyle name="差_Sheet1 2 2" xfId="3779"/>
    <cellStyle name="差_Sheet1 2 3" xfId="3780"/>
    <cellStyle name="汇总 4 4 3 2 2" xfId="3781"/>
    <cellStyle name="差_Sheet1 2 4" xfId="3782"/>
    <cellStyle name="汇总 4 4 3 2 3" xfId="3783"/>
    <cellStyle name="差_Sheet1 2 5" xfId="3784"/>
    <cellStyle name="常规 8_附件1：2018年镇（街）一般公共预算收支预算表" xfId="3785"/>
    <cellStyle name="差_Sheet1 2 6" xfId="3786"/>
    <cellStyle name="差_Sheet1 2_附件3：中期财政规划套表" xfId="3787"/>
    <cellStyle name="差_Sheet1 3" xfId="3788"/>
    <cellStyle name="差_Sheet1 4" xfId="3789"/>
    <cellStyle name="差_分科室 2 5" xfId="3790"/>
    <cellStyle name="差_分科室 2 6" xfId="3791"/>
    <cellStyle name="计算 4 2 2 5 3" xfId="3792"/>
    <cellStyle name="差_分科室 2_附件1：2018年镇（街）一般公共预算收支预算表" xfId="3793"/>
    <cellStyle name="差_分科室 2_附件3：中期财政规划套表" xfId="3794"/>
    <cellStyle name="差_附件1：2018年镇（街）一般公共预算收支预算表" xfId="3795"/>
    <cellStyle name="差_附件3：中期财政规划套表" xfId="3796"/>
    <cellStyle name="差_关于报送2013年政府投资项目计划（草案）的函 5 2" xfId="3797"/>
    <cellStyle name="汇总 4 2 10 2" xfId="3798"/>
    <cellStyle name="差_关于报送2013年政府投资项目计划（草案）的函 5 3" xfId="3799"/>
    <cellStyle name="计算 6 5 2" xfId="3800"/>
    <cellStyle name="常规 10" xfId="3801"/>
    <cellStyle name="输出 6 3 6 3" xfId="3802"/>
    <cellStyle name="计算 6 5 2 2" xfId="3803"/>
    <cellStyle name="常规 10 2" xfId="3804"/>
    <cellStyle name="计算 6 5 2 3" xfId="3805"/>
    <cellStyle name="常规 10 3" xfId="3806"/>
    <cellStyle name="汇总 4 6 2 2" xfId="3807"/>
    <cellStyle name="常规 10 4" xfId="3808"/>
    <cellStyle name="汇总 4 6 2 3" xfId="3809"/>
    <cellStyle name="货币 2 3 2 3" xfId="3810"/>
    <cellStyle name="汇总 3 3 2" xfId="3811"/>
    <cellStyle name="常规 10 5" xfId="3812"/>
    <cellStyle name="千位分隔 4 2 2 3" xfId="3813"/>
    <cellStyle name="常规 104" xfId="3814"/>
    <cellStyle name="常规 4 9" xfId="3815"/>
    <cellStyle name="千位分隔 4 2 2 4" xfId="3816"/>
    <cellStyle name="常规 105" xfId="3817"/>
    <cellStyle name="计算 6 5 3" xfId="3818"/>
    <cellStyle name="常规 11" xfId="3819"/>
    <cellStyle name="好 4 2" xfId="3820"/>
    <cellStyle name="计算 6 5 4" xfId="3821"/>
    <cellStyle name="常规 12" xfId="3822"/>
    <cellStyle name="好 4 3" xfId="3823"/>
    <cellStyle name="计算 6 5 5" xfId="3824"/>
    <cellStyle name="常规 13" xfId="3825"/>
    <cellStyle name="好 4 4" xfId="3826"/>
    <cellStyle name="计算 6 5 6" xfId="3827"/>
    <cellStyle name="常规 14" xfId="3828"/>
    <cellStyle name="计算 6 5 6 2" xfId="3829"/>
    <cellStyle name="常规 14 2" xfId="3830"/>
    <cellStyle name="常规 14 2 2 2" xfId="3831"/>
    <cellStyle name="计算 6 5 6 3" xfId="3832"/>
    <cellStyle name="常规 14 3" xfId="3833"/>
    <cellStyle name="常规 14 4" xfId="3834"/>
    <cellStyle name="注释 6 2 3 2 2" xfId="3835"/>
    <cellStyle name="常规 16 2" xfId="3836"/>
    <cellStyle name="注释 6 2 3 2 3" xfId="3837"/>
    <cellStyle name="常规 16 3" xfId="3838"/>
    <cellStyle name="常规 16 4" xfId="3839"/>
    <cellStyle name="好_7.1罗平县大学生“村官”统计季报表(7月修订，下发空表) 2 2_附件3：中期财政规划套表" xfId="3840"/>
    <cellStyle name="常规 17 2" xfId="3841"/>
    <cellStyle name="常规 17 3" xfId="3842"/>
    <cellStyle name="常规 18" xfId="3843"/>
    <cellStyle name="常规 23" xfId="3844"/>
    <cellStyle name="常规 18 2" xfId="3845"/>
    <cellStyle name="常规 19" xfId="3846"/>
    <cellStyle name="常规 24" xfId="3847"/>
    <cellStyle name="好 10" xfId="3848"/>
    <cellStyle name="常规 2" xfId="3849"/>
    <cellStyle name="常规 2 10" xfId="3850"/>
    <cellStyle name="常规 2 11" xfId="3851"/>
    <cellStyle name="输出 3 3 4 3" xfId="3852"/>
    <cellStyle name="常规 2 11 2" xfId="3853"/>
    <cellStyle name="常规 3 2 2 3" xfId="3854"/>
    <cellStyle name="常规 2 12" xfId="3855"/>
    <cellStyle name="计算 3 5 2" xfId="3856"/>
    <cellStyle name="常规 2 13" xfId="3857"/>
    <cellStyle name="强调文字颜色 3 7" xfId="3858"/>
    <cellStyle name="好_Book1_云南省建国前入党的老党员补贴有关情况统计表2010(1).01 2 2_附件1：2018年镇（街）一般公共预算收支预算表" xfId="3859"/>
    <cellStyle name="计算 3 5 3" xfId="3860"/>
    <cellStyle name="常规 2 14" xfId="3861"/>
    <cellStyle name="常规 2 15" xfId="3862"/>
    <cellStyle name="常规 2 20" xfId="3863"/>
    <cellStyle name="常规 2 16" xfId="3864"/>
    <cellStyle name="常规 2 21" xfId="3865"/>
    <cellStyle name="常规 2 17" xfId="3866"/>
    <cellStyle name="常规 2 22" xfId="3867"/>
    <cellStyle name="计算 5 7 2 3" xfId="3868"/>
    <cellStyle name="常规 2 2 10" xfId="3869"/>
    <cellStyle name="汇总 3 8 2 2" xfId="3870"/>
    <cellStyle name="常规 2 2 11" xfId="3871"/>
    <cellStyle name="汇总 3 8 2 3" xfId="3872"/>
    <cellStyle name="输出 2 3 4" xfId="3873"/>
    <cellStyle name="常规 2 2 2" xfId="3874"/>
    <cellStyle name="输出 2 3 4 2 2" xfId="3875"/>
    <cellStyle name="常规 2 2 2 2 2" xfId="3876"/>
    <cellStyle name="常规 2 2 2 2 2 2" xfId="3877"/>
    <cellStyle name="常规 2 2 2 2 2 3" xfId="3878"/>
    <cellStyle name="输入 4 2 9 2 2" xfId="3879"/>
    <cellStyle name="输出 2 3 4 2 3" xfId="3880"/>
    <cellStyle name="常规 2 2 2 2 3" xfId="3881"/>
    <cellStyle name="常规 2 2 2 2_附件1：2018年镇（街）一般公共预算收支预算表" xfId="3882"/>
    <cellStyle name="输出 2 3 4 3" xfId="3883"/>
    <cellStyle name="常规 2 2 2 3" xfId="3884"/>
    <cellStyle name="输出 2 3 5 2" xfId="3885"/>
    <cellStyle name="常规 2 2 3 2" xfId="3886"/>
    <cellStyle name="注释 2 2 11 3" xfId="3887"/>
    <cellStyle name="输出 2 3 5 2 2" xfId="3888"/>
    <cellStyle name="常规 2 2 3 2 2" xfId="3889"/>
    <cellStyle name="常规 2 2 3 2 2 2" xfId="3890"/>
    <cellStyle name="输出 2 3 5 3" xfId="3891"/>
    <cellStyle name="常规 2 2 3 3" xfId="3892"/>
    <cellStyle name="常规 2 2 3 4" xfId="3893"/>
    <cellStyle name="输出 2 3 7" xfId="3894"/>
    <cellStyle name="常规 2 2 5" xfId="3895"/>
    <cellStyle name="汇总 3" xfId="3896"/>
    <cellStyle name="常规 2 2 7 2" xfId="3897"/>
    <cellStyle name="常规 2 2 8" xfId="3898"/>
    <cellStyle name="常规 2 2 8 2" xfId="3899"/>
    <cellStyle name="常规 2 2 8 3" xfId="3900"/>
    <cellStyle name="常规 2 2 8 4" xfId="3901"/>
    <cellStyle name="常规 2 2 9" xfId="3902"/>
    <cellStyle name="常规 2 2_附件1：2018年镇（街）一般公共预算收支预算表" xfId="3903"/>
    <cellStyle name="输出 2 4 4" xfId="3904"/>
    <cellStyle name="常规 2 3 2" xfId="3905"/>
    <cellStyle name="输出 2 4 4 2" xfId="3906"/>
    <cellStyle name="常规 2 3 2 2" xfId="3907"/>
    <cellStyle name="输出 2 4 4 3" xfId="3908"/>
    <cellStyle name="常规 2 3 2 3" xfId="3909"/>
    <cellStyle name="常规 2 3 2 4" xfId="3910"/>
    <cellStyle name="常规 2 3 2 6" xfId="3911"/>
    <cellStyle name="输出 2 4 5" xfId="3912"/>
    <cellStyle name="常规 2 3 3" xfId="3913"/>
    <cellStyle name="输出 2 4 5 2" xfId="3914"/>
    <cellStyle name="常规 2 3 3 2" xfId="3915"/>
    <cellStyle name="常规 2 4 2" xfId="3916"/>
    <cellStyle name="常规 2 4 2 2" xfId="3917"/>
    <cellStyle name="常规 2 4 2 3" xfId="3918"/>
    <cellStyle name="常规 2 4 2 4" xfId="3919"/>
    <cellStyle name="常规 2 4 2 5" xfId="3920"/>
    <cellStyle name="常规 2 4 3" xfId="3921"/>
    <cellStyle name="常规 2 4 3 2" xfId="3922"/>
    <cellStyle name="计算 3 2 3 5 2" xfId="3923"/>
    <cellStyle name="常规 2 5" xfId="3924"/>
    <cellStyle name="常规 2 5 2 2" xfId="3925"/>
    <cellStyle name="常规 2 5 2 3" xfId="3926"/>
    <cellStyle name="计算 3 2 3 5 3" xfId="3927"/>
    <cellStyle name="常规 2 6" xfId="3928"/>
    <cellStyle name="常规 2 6 2" xfId="3929"/>
    <cellStyle name="常规 2 7 2 2" xfId="3930"/>
    <cellStyle name="常规 2 7 3" xfId="3931"/>
    <cellStyle name="输入 2 2" xfId="3932"/>
    <cellStyle name="常规 2 8 2" xfId="3933"/>
    <cellStyle name="输入 2 3" xfId="3934"/>
    <cellStyle name="常规 2 8 3" xfId="3935"/>
    <cellStyle name="输入 3" xfId="3936"/>
    <cellStyle name="常规 2 9" xfId="3937"/>
    <cellStyle name="好 11" xfId="3938"/>
    <cellStyle name="常规 3" xfId="3939"/>
    <cellStyle name="好_Book1 4" xfId="3940"/>
    <cellStyle name="常规 3 10" xfId="3941"/>
    <cellStyle name="常规 3 11" xfId="3942"/>
    <cellStyle name="常规 3 12" xfId="3943"/>
    <cellStyle name="常规 3 13" xfId="3944"/>
    <cellStyle name="常规 3 14" xfId="3945"/>
    <cellStyle name="常规 3 15" xfId="3946"/>
    <cellStyle name="常规 3 20" xfId="3947"/>
    <cellStyle name="常规 3 16" xfId="3948"/>
    <cellStyle name="常规 3 21" xfId="3949"/>
    <cellStyle name="常规 3 17" xfId="3950"/>
    <cellStyle name="常规 3 22" xfId="3951"/>
    <cellStyle name="常规 3 18" xfId="3952"/>
    <cellStyle name="常规 3 23" xfId="3953"/>
    <cellStyle name="常规 3 19" xfId="3954"/>
    <cellStyle name="常规 3 24" xfId="3955"/>
    <cellStyle name="常规 3 2" xfId="3956"/>
    <cellStyle name="输出 3 3 4" xfId="3957"/>
    <cellStyle name="常规 3 2 2" xfId="3958"/>
    <cellStyle name="输出 3 3 4 2" xfId="3959"/>
    <cellStyle name="常规 3 2 2 2" xfId="3960"/>
    <cellStyle name="汇总 4 4 5 2 2" xfId="3961"/>
    <cellStyle name="汇总 2 10 2" xfId="3962"/>
    <cellStyle name="常规 3 2 2 4" xfId="3963"/>
    <cellStyle name="汇总 4 4 5 2 3" xfId="3964"/>
    <cellStyle name="常规 3 2 2 5" xfId="3965"/>
    <cellStyle name="常规 3 2 2 6" xfId="3966"/>
    <cellStyle name="常规 3 2 3 6" xfId="3967"/>
    <cellStyle name="常规 3 2 3 7" xfId="3968"/>
    <cellStyle name="输出 3 3 6" xfId="3969"/>
    <cellStyle name="常规 3 2 4" xfId="3970"/>
    <cellStyle name="常规 3 3" xfId="3971"/>
    <cellStyle name="输出 3 4 4 2" xfId="3972"/>
    <cellStyle name="常规 3 3 2 2" xfId="3973"/>
    <cellStyle name="输出 3 4 4 3" xfId="3974"/>
    <cellStyle name="常规 3 3 2 3" xfId="3975"/>
    <cellStyle name="常规 3 3 2 4" xfId="3976"/>
    <cellStyle name="常规 3 3 2 5" xfId="3977"/>
    <cellStyle name="常规 3 3 2 6" xfId="3978"/>
    <cellStyle name="常规 3 4" xfId="3979"/>
    <cellStyle name="常规 3 4 2" xfId="3980"/>
    <cellStyle name="常规 3 4 4" xfId="3981"/>
    <cellStyle name="计算 3 2 3 6 2" xfId="3982"/>
    <cellStyle name="常规 3 5" xfId="3983"/>
    <cellStyle name="计算 3 2 3 6 3" xfId="3984"/>
    <cellStyle name="常规 3 6" xfId="3985"/>
    <cellStyle name="汇总 4 2 6 3 2" xfId="3986"/>
    <cellStyle name="常规 32 2" xfId="3987"/>
    <cellStyle name="汇总 4 2 6 7 2" xfId="3988"/>
    <cellStyle name="常规 36 2" xfId="3989"/>
    <cellStyle name="常规 41 2" xfId="3990"/>
    <cellStyle name="常规 38 10" xfId="3991"/>
    <cellStyle name="常规 38 11" xfId="3992"/>
    <cellStyle name="常规 38 4" xfId="3993"/>
    <cellStyle name="常规 38 5" xfId="3994"/>
    <cellStyle name="常规 38 6" xfId="3995"/>
    <cellStyle name="常规 38 7" xfId="3996"/>
    <cellStyle name="常规 38 8" xfId="3997"/>
    <cellStyle name="常规 38 9" xfId="3998"/>
    <cellStyle name="好 12" xfId="3999"/>
    <cellStyle name="常规 4" xfId="4000"/>
    <cellStyle name="常规 4 10" xfId="4001"/>
    <cellStyle name="常规 4 11" xfId="4002"/>
    <cellStyle name="常规 4 12" xfId="4003"/>
    <cellStyle name="常规 4 13" xfId="4004"/>
    <cellStyle name="常规 4 14" xfId="4005"/>
    <cellStyle name="常规 4 18" xfId="4006"/>
    <cellStyle name="好_Sheet1 2 2" xfId="4007"/>
    <cellStyle name="常规 4 19" xfId="4008"/>
    <cellStyle name="常规 4 2" xfId="4009"/>
    <cellStyle name="常规 4 4" xfId="4010"/>
    <cellStyle name="输出 4 3 4" xfId="4011"/>
    <cellStyle name="常规 4 2 2" xfId="4012"/>
    <cellStyle name="常规 6 4" xfId="4013"/>
    <cellStyle name="常规 4 4 2" xfId="4014"/>
    <cellStyle name="输出 4 3 4 2" xfId="4015"/>
    <cellStyle name="常规 4 2 2 2" xfId="4016"/>
    <cellStyle name="常规 4 2 2 4" xfId="4017"/>
    <cellStyle name="常规 4 2 2 5" xfId="4018"/>
    <cellStyle name="常规 4 2 2 6" xfId="4019"/>
    <cellStyle name="计算 3 2 3 7 2" xfId="4020"/>
    <cellStyle name="常规 4 5" xfId="4021"/>
    <cellStyle name="输出 4 3 5" xfId="4022"/>
    <cellStyle name="常规 4 2 3" xfId="4023"/>
    <cellStyle name="常规 4 3" xfId="4024"/>
    <cellStyle name="常规 7 4" xfId="4025"/>
    <cellStyle name="常规 4 5 2" xfId="4026"/>
    <cellStyle name="常规 4 6" xfId="4027"/>
    <cellStyle name="常规 4 7" xfId="4028"/>
    <cellStyle name="千位分隔 4 2 2 2" xfId="4029"/>
    <cellStyle name="常规 4 8" xfId="4030"/>
    <cellStyle name="输入 2 2 6 4 2 2" xfId="4031"/>
    <cellStyle name="常规 46" xfId="4032"/>
    <cellStyle name="常规 51" xfId="4033"/>
    <cellStyle name="输入 2 2 6 4 2 3" xfId="4034"/>
    <cellStyle name="常规 47" xfId="4035"/>
    <cellStyle name="常规 52" xfId="4036"/>
    <cellStyle name="好_7.1罗平县大学生“村官”统计季报表(7月修订，下发空表) 2 2_附件1：2018年镇（街）一般公共预算收支预算表" xfId="4037"/>
    <cellStyle name="输出 6 4 3 3" xfId="4038"/>
    <cellStyle name="常规 47 2" xfId="4039"/>
    <cellStyle name="常规 48" xfId="4040"/>
    <cellStyle name="常规 53" xfId="4041"/>
    <cellStyle name="常规 49" xfId="4042"/>
    <cellStyle name="常规 54" xfId="4043"/>
    <cellStyle name="输出 6 4 5 3" xfId="4044"/>
    <cellStyle name="常规 49 2" xfId="4045"/>
    <cellStyle name="常规 54 2" xfId="4046"/>
    <cellStyle name="输出 5 3 4" xfId="4047"/>
    <cellStyle name="常规 5 2 2" xfId="4048"/>
    <cellStyle name="输出 5 3 5" xfId="4049"/>
    <cellStyle name="常规 5 2 3" xfId="4050"/>
    <cellStyle name="输出 5 3 6" xfId="4051"/>
    <cellStyle name="常规 5 2 4" xfId="4052"/>
    <cellStyle name="输出 5 3 8" xfId="4053"/>
    <cellStyle name="常规 5 2 6" xfId="4054"/>
    <cellStyle name="常规 5 3 2" xfId="4055"/>
    <cellStyle name="常规 5 3 3" xfId="4056"/>
    <cellStyle name="计算 6 6 2" xfId="4057"/>
    <cellStyle name="常规 55" xfId="4058"/>
    <cellStyle name="常规 60" xfId="4059"/>
    <cellStyle name="输出 6 4 6 3" xfId="4060"/>
    <cellStyle name="计算 6 6 2 2" xfId="4061"/>
    <cellStyle name="常规 55 2" xfId="4062"/>
    <cellStyle name="常规 60 2" xfId="4063"/>
    <cellStyle name="计算 6 6 3" xfId="4064"/>
    <cellStyle name="常规 56" xfId="4065"/>
    <cellStyle name="常规 61" xfId="4066"/>
    <cellStyle name="计算 6 6 3 2" xfId="4067"/>
    <cellStyle name="常规 56 2" xfId="4068"/>
    <cellStyle name="常规 61 2" xfId="4069"/>
    <cellStyle name="计算 6 6 4 2" xfId="4070"/>
    <cellStyle name="常规 57 2" xfId="4071"/>
    <cellStyle name="计算 6 6 6 2" xfId="4072"/>
    <cellStyle name="常规 59 2" xfId="4073"/>
    <cellStyle name="常规 6 2" xfId="4074"/>
    <cellStyle name="输入 3 2 5 8" xfId="4075"/>
    <cellStyle name="输出 6 3 4" xfId="4076"/>
    <cellStyle name="常规 6 2 2" xfId="4077"/>
    <cellStyle name="输出 6 3 4 2" xfId="4078"/>
    <cellStyle name="常规 6 2 2 2" xfId="4079"/>
    <cellStyle name="输出 6 3 4 3" xfId="4080"/>
    <cellStyle name="常规 6 2 2 3" xfId="4081"/>
    <cellStyle name="常规 6 2 2 4" xfId="4082"/>
    <cellStyle name="常规 6 2 2 5" xfId="4083"/>
    <cellStyle name="常规 6 2 2 6" xfId="4084"/>
    <cellStyle name="输出 6 3 5" xfId="4085"/>
    <cellStyle name="常规 6 2 3" xfId="4086"/>
    <cellStyle name="常规 6 3" xfId="4087"/>
    <cellStyle name="常规 68" xfId="4088"/>
    <cellStyle name="常规 73" xfId="4089"/>
    <cellStyle name="常规 69" xfId="4090"/>
    <cellStyle name="常规 74" xfId="4091"/>
    <cellStyle name="常规 7 2" xfId="4092"/>
    <cellStyle name="常规 7 2 2" xfId="4093"/>
    <cellStyle name="常规 7 2 2 2" xfId="4094"/>
    <cellStyle name="常规 7 2 3" xfId="4095"/>
    <cellStyle name="常规 7 2 4" xfId="4096"/>
    <cellStyle name="常规 7 3" xfId="4097"/>
    <cellStyle name="常规 7 5" xfId="4098"/>
    <cellStyle name="常规 7 6" xfId="4099"/>
    <cellStyle name="常规 7_附件1：2018年镇（街）一般公共预算收支预算表" xfId="4100"/>
    <cellStyle name="常规 71 15" xfId="4101"/>
    <cellStyle name="常规 71 16" xfId="4102"/>
    <cellStyle name="常规 71 17" xfId="4103"/>
    <cellStyle name="汇总 4 9 2" xfId="4104"/>
    <cellStyle name="常规 71 5" xfId="4105"/>
    <cellStyle name="汇总 4 9 3" xfId="4106"/>
    <cellStyle name="常规 71 6" xfId="4107"/>
    <cellStyle name="常规 71 7" xfId="4108"/>
    <cellStyle name="常规 71 8" xfId="4109"/>
    <cellStyle name="常规 71 9" xfId="4110"/>
    <cellStyle name="常规 8 2" xfId="4111"/>
    <cellStyle name="常规 8 2 2" xfId="4112"/>
    <cellStyle name="常规 8 2 2 2" xfId="4113"/>
    <cellStyle name="常规 8 2 3" xfId="4114"/>
    <cellStyle name="常规 8 2 4" xfId="4115"/>
    <cellStyle name="常规 8 3" xfId="4116"/>
    <cellStyle name="常规 8 3 2" xfId="4117"/>
    <cellStyle name="常规 8 4" xfId="4118"/>
    <cellStyle name="常规 8 5" xfId="4119"/>
    <cellStyle name="汇总 2 6 2 2" xfId="4120"/>
    <cellStyle name="常规 8 6" xfId="4121"/>
    <cellStyle name="计算 3 2 2 2 3" xfId="4122"/>
    <cellStyle name="分级显示行_1_Book1" xfId="4123"/>
    <cellStyle name="好 2" xfId="4124"/>
    <cellStyle name="好 2 2 2" xfId="4125"/>
    <cellStyle name="好 29" xfId="4126"/>
    <cellStyle name="好 34" xfId="4127"/>
    <cellStyle name="好 3" xfId="4128"/>
    <cellStyle name="好 3 2 3" xfId="4129"/>
    <cellStyle name="计算 4 2 4 6 2" xfId="4130"/>
    <cellStyle name="好 3 2 4" xfId="4131"/>
    <cellStyle name="汇总 2 5 2" xfId="4132"/>
    <cellStyle name="计算 4 2 4 6 3" xfId="4133"/>
    <cellStyle name="好 3 2 5" xfId="4134"/>
    <cellStyle name="汇总 2 5 3" xfId="4135"/>
    <cellStyle name="好 3 2 6" xfId="4136"/>
    <cellStyle name="好 35" xfId="4137"/>
    <cellStyle name="好 40" xfId="4138"/>
    <cellStyle name="输入 2 2 4 2" xfId="4139"/>
    <cellStyle name="好 36" xfId="4140"/>
    <cellStyle name="好 41" xfId="4141"/>
    <cellStyle name="输入 2 2 4 3" xfId="4142"/>
    <cellStyle name="好 37" xfId="4143"/>
    <cellStyle name="好 42" xfId="4144"/>
    <cellStyle name="输入 2 2 4 4" xfId="4145"/>
    <cellStyle name="好 38" xfId="4146"/>
    <cellStyle name="好 43" xfId="4147"/>
    <cellStyle name="好 4" xfId="4148"/>
    <cellStyle name="汇总 3 5 3" xfId="4149"/>
    <cellStyle name="好 4 2 6" xfId="4150"/>
    <cellStyle name="输入 2 2 4 6" xfId="4151"/>
    <cellStyle name="好 45" xfId="4152"/>
    <cellStyle name="汇总 4 3 3 2 3" xfId="4153"/>
    <cellStyle name="好 6 2" xfId="4154"/>
    <cellStyle name="好 6 3" xfId="4155"/>
    <cellStyle name="好 6 4" xfId="4156"/>
    <cellStyle name="好 8" xfId="4157"/>
    <cellStyle name="好 9" xfId="4158"/>
    <cellStyle name="好_2" xfId="4159"/>
    <cellStyle name="好_2016年国资预算（20151221报财局）" xfId="4160"/>
    <cellStyle name="好_Book1" xfId="4161"/>
    <cellStyle name="好_Book1 2" xfId="4162"/>
    <cellStyle name="好_Book1 2_附件3：中期财政规划套表" xfId="4163"/>
    <cellStyle name="好_Book1 3" xfId="4164"/>
    <cellStyle name="汇总 5 2 2 3" xfId="4165"/>
    <cellStyle name="好_Book1_1 2" xfId="4166"/>
    <cellStyle name="好_Book1_1 2 6" xfId="4167"/>
    <cellStyle name="好_Book1_1 2_附件3：中期财政规划套表" xfId="4168"/>
    <cellStyle name="输出 3 5 2" xfId="4169"/>
    <cellStyle name="好_Book1_1 3" xfId="4170"/>
    <cellStyle name="输出 3 5 3" xfId="4171"/>
    <cellStyle name="好_Book1_1 4" xfId="4172"/>
    <cellStyle name="好_Book1_云南省建国前入党的老党员补贴有关情况统计表2010(1).01" xfId="4173"/>
    <cellStyle name="好_Book1_云南省建国前入党的老党员补贴有关情况统计表2010(1).01 2" xfId="4174"/>
    <cellStyle name="汇总 4 2 3 2" xfId="4175"/>
    <cellStyle name="好_Book1_云南省建国前入党的老党员补贴有关情况统计表2010(1).01 2 2_附件3：中期财政规划套表" xfId="4176"/>
    <cellStyle name="好_Book1_云南省建国前入党的老党员补贴有关情况统计表2010(1).01 2 4" xfId="4177"/>
    <cellStyle name="好_Book1_云南省建国前入党的老党员补贴有关情况统计表2010(1).01 3" xfId="4178"/>
    <cellStyle name="输入 4 7 3" xfId="4179"/>
    <cellStyle name="好_Book1_云南省建国前入党的老党员补贴有关情况统计表2010(1).01 3 2" xfId="4180"/>
    <cellStyle name="好_Book1_云南省建国前入党的老党员补贴有关情况统计表2010(1).01 3 3" xfId="4181"/>
    <cellStyle name="好_Book1_云南省建国前入党的老党员补贴有关情况统计表2010(1).01 3 4" xfId="4182"/>
    <cellStyle name="好_Book1_云南省建国前入党的老党员补贴有关情况统计表2010(1).01 3 5" xfId="4183"/>
    <cellStyle name="好_Book1_云南省建国前入党的老党员补贴有关情况统计表2010(1).01 3 6" xfId="4184"/>
    <cellStyle name="汇总 2 2 11 2" xfId="4185"/>
    <cellStyle name="好_Book1_云南省建国前入党的老党员补贴有关情况统计表2010(1).01 3_附件1：2018年镇（街）一般公共预算收支预算表" xfId="4186"/>
    <cellStyle name="计算 5 6 2 3" xfId="4187"/>
    <cellStyle name="汇总 3 7 2 2" xfId="4188"/>
    <cellStyle name="好_Book1_云南省建国前入党的老党员补贴有关情况统计表2010(1).01 3_附件3：中期财政规划套表" xfId="4189"/>
    <cellStyle name="好_Book1_云南省建国前入党的老党员补贴有关情况统计表2010(1).01 4" xfId="4190"/>
    <cellStyle name="好_Book1_云南省建国前入党的老党员补贴有关情况统计表2010(1).01 5" xfId="4191"/>
    <cellStyle name="汇总 2 2 6 2" xfId="4192"/>
    <cellStyle name="好_Sheet1" xfId="4193"/>
    <cellStyle name="汇总 2 2 6 2 2" xfId="4194"/>
    <cellStyle name="好_Sheet1 2" xfId="4195"/>
    <cellStyle name="好_Sheet1 2 3" xfId="4196"/>
    <cellStyle name="好_Sheet1 2 4" xfId="4197"/>
    <cellStyle name="好_Sheet1 2 5" xfId="4198"/>
    <cellStyle name="好_Sheet1 2 6" xfId="4199"/>
    <cellStyle name="计算 4 2 9 3" xfId="4200"/>
    <cellStyle name="好_Sheet1 2_附件1：2018年镇（街）一般公共预算收支预算表" xfId="4201"/>
    <cellStyle name="好_Sheet1 2_附件3：中期财政规划套表" xfId="4202"/>
    <cellStyle name="汇总 2 2 6 2 3" xfId="4203"/>
    <cellStyle name="好_Sheet1 3" xfId="4204"/>
    <cellStyle name="好_分科室" xfId="4205"/>
    <cellStyle name="好_分科室 2_附件1：2018年镇（街）一般公共预算收支预算表" xfId="4206"/>
    <cellStyle name="汇总 4 2 6 5 2" xfId="4207"/>
    <cellStyle name="汇总 29" xfId="4208"/>
    <cellStyle name="汇总 34" xfId="4209"/>
    <cellStyle name="好_分科室 2_附件3：中期财政规划套表" xfId="4210"/>
    <cellStyle name="好_附件1：2018年镇（街）一般公共预算收支预算表" xfId="4211"/>
    <cellStyle name="汇总 10" xfId="4212"/>
    <cellStyle name="汇总 11" xfId="4213"/>
    <cellStyle name="汇总 12" xfId="4214"/>
    <cellStyle name="汇总 13" xfId="4215"/>
    <cellStyle name="汇总 14" xfId="4216"/>
    <cellStyle name="汇总 16" xfId="4217"/>
    <cellStyle name="汇总 21" xfId="4218"/>
    <cellStyle name="汇总 17" xfId="4219"/>
    <cellStyle name="汇总 22" xfId="4220"/>
    <cellStyle name="汇总 2 2" xfId="4221"/>
    <cellStyle name="汇总 2 2 11" xfId="4222"/>
    <cellStyle name="汇总 2 2 11 3" xfId="4223"/>
    <cellStyle name="计算 10" xfId="4224"/>
    <cellStyle name="汇总 2 2 12" xfId="4225"/>
    <cellStyle name="强调文字颜色 6 48" xfId="4226"/>
    <cellStyle name="千位分隔 9 2 2" xfId="4227"/>
    <cellStyle name="汇总 4 2 7" xfId="4228"/>
    <cellStyle name="注释 2 2 2 3" xfId="4229"/>
    <cellStyle name="汇总 2 2 12 2" xfId="4230"/>
    <cellStyle name="计算 4 3 3 2 2" xfId="4231"/>
    <cellStyle name="计算 11" xfId="4232"/>
    <cellStyle name="汇总 2 2 13" xfId="4233"/>
    <cellStyle name="汇总 8" xfId="4234"/>
    <cellStyle name="汇总 2 2 2 2" xfId="4235"/>
    <cellStyle name="汇总 2 2 2 2 3" xfId="4236"/>
    <cellStyle name="汇总 9" xfId="4237"/>
    <cellStyle name="汇总 2 2 2 3" xfId="4238"/>
    <cellStyle name="汇总 3 3 2 3" xfId="4239"/>
    <cellStyle name="汇总 2 2 2 3 2" xfId="4240"/>
    <cellStyle name="汇总 2 2 2 3 3" xfId="4241"/>
    <cellStyle name="汇总 2 2 2 4" xfId="4242"/>
    <cellStyle name="汇总 2 2 2 5" xfId="4243"/>
    <cellStyle name="汇总 2 2 2 6" xfId="4244"/>
    <cellStyle name="汇总 2 2 2 7" xfId="4245"/>
    <cellStyle name="汇总 4 2 4 2 2" xfId="4246"/>
    <cellStyle name="汇总 2 2 2 8" xfId="4247"/>
    <cellStyle name="汇总 2 2 3 2 3" xfId="4248"/>
    <cellStyle name="汇总 3 4 2 3" xfId="4249"/>
    <cellStyle name="汇总 2 2 3 3 2" xfId="4250"/>
    <cellStyle name="汇总 2 2 3 3 2 2" xfId="4251"/>
    <cellStyle name="汇总 2 2 3 3 2 3" xfId="4252"/>
    <cellStyle name="汇总 2 2 3 3 3" xfId="4253"/>
    <cellStyle name="汇总 3 4 3 3" xfId="4254"/>
    <cellStyle name="汇总 2 2 3 4 2" xfId="4255"/>
    <cellStyle name="汇总 2 2 3 4 2 2" xfId="4256"/>
    <cellStyle name="汇总 2 2 3 4 2 3" xfId="4257"/>
    <cellStyle name="汇总 2 2 3 4 3" xfId="4258"/>
    <cellStyle name="汇总 2 2 3 5" xfId="4259"/>
    <cellStyle name="汇总 2 2 3 6" xfId="4260"/>
    <cellStyle name="汇总 2 2 3 7" xfId="4261"/>
    <cellStyle name="汇总 4 2 4 3 2" xfId="4262"/>
    <cellStyle name="汇总 2 2 3 8" xfId="4263"/>
    <cellStyle name="汇总 2 2 4 2" xfId="4264"/>
    <cellStyle name="汇总 2 2 4 2 2" xfId="4265"/>
    <cellStyle name="汇总 2 2 4 2 3" xfId="4266"/>
    <cellStyle name="汇总 2 2 4 3" xfId="4267"/>
    <cellStyle name="汇总 2 2 4 3 2" xfId="4268"/>
    <cellStyle name="输入 6 5 3 3" xfId="4269"/>
    <cellStyle name="汇总 2 2 4 3 2 2" xfId="4270"/>
    <cellStyle name="汇总 2 2 4 3 2 3" xfId="4271"/>
    <cellStyle name="汇总 2 2 4 3 3" xfId="4272"/>
    <cellStyle name="汇总 2 2 4 4" xfId="4273"/>
    <cellStyle name="汇总 2 2 4 4 2" xfId="4274"/>
    <cellStyle name="汇总 3 5" xfId="4275"/>
    <cellStyle name="输入 6 6 3 3" xfId="4276"/>
    <cellStyle name="汇总 2 2 4 4 2 2" xfId="4277"/>
    <cellStyle name="汇总 3 6" xfId="4278"/>
    <cellStyle name="汇总 2 2 4 4 2 3" xfId="4279"/>
    <cellStyle name="汇总 2 2 4 4 3" xfId="4280"/>
    <cellStyle name="汇总 2 2 4 5" xfId="4281"/>
    <cellStyle name="汇总 2 2 4 5 2" xfId="4282"/>
    <cellStyle name="汇总 2 2 4 5 2 2" xfId="4283"/>
    <cellStyle name="汇总 2 2 4 5 2 3" xfId="4284"/>
    <cellStyle name="汇总 2 2 4 5 3" xfId="4285"/>
    <cellStyle name="汇总 2 2 4 6" xfId="4286"/>
    <cellStyle name="汇总 2 2 4 6 2" xfId="4287"/>
    <cellStyle name="汇总 2 2 4 6 3" xfId="4288"/>
    <cellStyle name="汇总 2 2 4 7" xfId="4289"/>
    <cellStyle name="汇总 4 2 4 4 2" xfId="4290"/>
    <cellStyle name="汇总 2 2 4 8" xfId="4291"/>
    <cellStyle name="汇总 2 2 5 2 2" xfId="4292"/>
    <cellStyle name="汇总 2 2 5 2 3" xfId="4293"/>
    <cellStyle name="汇总 3 6 2 3" xfId="4294"/>
    <cellStyle name="汇总 2 2 5 3 2" xfId="4295"/>
    <cellStyle name="汇总 2 2 5 3 3" xfId="4296"/>
    <cellStyle name="注释 7 3 3" xfId="4297"/>
    <cellStyle name="汇总 2 2 5 4 2 2" xfId="4298"/>
    <cellStyle name="汇总 2 2 5 4 2 3" xfId="4299"/>
    <cellStyle name="汇总 2 2 5 6 2" xfId="4300"/>
    <cellStyle name="汇总 2 2 5 6 3" xfId="4301"/>
    <cellStyle name="汇总 2 2 6 3" xfId="4302"/>
    <cellStyle name="汇总 3 7 2 3" xfId="4303"/>
    <cellStyle name="汇总 2 2 6 3 2" xfId="4304"/>
    <cellStyle name="汇总 2 2 6 3 3" xfId="4305"/>
    <cellStyle name="汇总 2 2 6 4" xfId="4306"/>
    <cellStyle name="汇总 2 2 6 4 2" xfId="4307"/>
    <cellStyle name="汇总 2 2 6 4 3" xfId="4308"/>
    <cellStyle name="汇总 2 2 6 5" xfId="4309"/>
    <cellStyle name="输出 6 11" xfId="4310"/>
    <cellStyle name="汇总 2 2 6 5 2 2" xfId="4311"/>
    <cellStyle name="输出 6 12" xfId="4312"/>
    <cellStyle name="汇总 2 2 6 5 2 3" xfId="4313"/>
    <cellStyle name="汇总 2 2 6 6 3" xfId="4314"/>
    <cellStyle name="汇总 4 2 4 6 2" xfId="4315"/>
    <cellStyle name="汇总 2 2 6 8" xfId="4316"/>
    <cellStyle name="千位分隔 7 2 2 2" xfId="4317"/>
    <cellStyle name="汇总 2 2 7 2" xfId="4318"/>
    <cellStyle name="汇总 2 2 7 3" xfId="4319"/>
    <cellStyle name="汇总 2 2 8 2" xfId="4320"/>
    <cellStyle name="汇总 2 2 8 2 2" xfId="4321"/>
    <cellStyle name="汇总 2 2 8 3" xfId="4322"/>
    <cellStyle name="计算 4 3 5 2 3" xfId="4323"/>
    <cellStyle name="汇总 2 2 9 2" xfId="4324"/>
    <cellStyle name="注释 4 2 4 3" xfId="4325"/>
    <cellStyle name="汇总 2 2 9 2 2" xfId="4326"/>
    <cellStyle name="注释 4 2 4 4" xfId="4327"/>
    <cellStyle name="汇总 2 2 9 2 3" xfId="4328"/>
    <cellStyle name="汇总 2 2 9 3" xfId="4329"/>
    <cellStyle name="汇总 2 3" xfId="4330"/>
    <cellStyle name="货币 2 2 2 3" xfId="4331"/>
    <cellStyle name="汇总 2 3 2" xfId="4332"/>
    <cellStyle name="计算 4 2 2 3" xfId="4333"/>
    <cellStyle name="汇总 2 3 2 2" xfId="4334"/>
    <cellStyle name="计算 4 2 2 4" xfId="4335"/>
    <cellStyle name="汇总 2 3 2 3" xfId="4336"/>
    <cellStyle name="货币 2 2 2 4" xfId="4337"/>
    <cellStyle name="汇总 2 3 3" xfId="4338"/>
    <cellStyle name="计算 4 2 3 3 3" xfId="4339"/>
    <cellStyle name="汇总 2 3 3 2 3" xfId="4340"/>
    <cellStyle name="货币 2 2 2 5" xfId="4341"/>
    <cellStyle name="汇总 2 3 4" xfId="4342"/>
    <cellStyle name="计算 4 2 4 3" xfId="4343"/>
    <cellStyle name="汇总 2 3 4 2" xfId="4344"/>
    <cellStyle name="计算 4 2 4 4" xfId="4345"/>
    <cellStyle name="汇总 2 3 4 3" xfId="4346"/>
    <cellStyle name="货币 2 2 2 6" xfId="4347"/>
    <cellStyle name="汇总 2 3 5" xfId="4348"/>
    <cellStyle name="计算 4 2 5 3" xfId="4349"/>
    <cellStyle name="汇总 2 3 5 2" xfId="4350"/>
    <cellStyle name="计算 4 2 5 3 2" xfId="4351"/>
    <cellStyle name="汇总 2 3 5 2 2" xfId="4352"/>
    <cellStyle name="强调文字颜色 1 43" xfId="4353"/>
    <cellStyle name="强调文字颜色 1 38" xfId="4354"/>
    <cellStyle name="汇总 3 2 2" xfId="4355"/>
    <cellStyle name="计算 4 2 5 3 3" xfId="4356"/>
    <cellStyle name="汇总 2 3 5 2 3" xfId="4357"/>
    <cellStyle name="计算 4 2 5 4" xfId="4358"/>
    <cellStyle name="汇总 2 3 5 3" xfId="4359"/>
    <cellStyle name="货币 2 2 2 7" xfId="4360"/>
    <cellStyle name="汇总 2 3 6" xfId="4361"/>
    <cellStyle name="千位分隔 7 3 2" xfId="4362"/>
    <cellStyle name="汇总 2 3 7" xfId="4363"/>
    <cellStyle name="注释 3 2 5 3 2 2" xfId="4364"/>
    <cellStyle name="汇总 2 3 8" xfId="4365"/>
    <cellStyle name="汇总 2 4" xfId="4366"/>
    <cellStyle name="汇总 2 4 2" xfId="4367"/>
    <cellStyle name="计算 4 3 2 3" xfId="4368"/>
    <cellStyle name="汇总 2 4 2 2" xfId="4369"/>
    <cellStyle name="汇总 2 4 3" xfId="4370"/>
    <cellStyle name="计算 4 3 3 3" xfId="4371"/>
    <cellStyle name="汇总 2 4 3 2" xfId="4372"/>
    <cellStyle name="汇总 2 4 3 2 3" xfId="4373"/>
    <cellStyle name="汇总 2 4 3 3" xfId="4374"/>
    <cellStyle name="计算 4 3 6 3" xfId="4375"/>
    <cellStyle name="汇总 2 4 6 2" xfId="4376"/>
    <cellStyle name="汇总 2 4 6 3" xfId="4377"/>
    <cellStyle name="汇总 3 2 2 3 2 3" xfId="4378"/>
    <cellStyle name="汇总 2 4 7 2" xfId="4379"/>
    <cellStyle name="汇总 2 4 8" xfId="4380"/>
    <cellStyle name="汇总 2 5" xfId="4381"/>
    <cellStyle name="汇总 2 6" xfId="4382"/>
    <cellStyle name="汇总 2 6 2 3" xfId="4383"/>
    <cellStyle name="汇总 2 7" xfId="4384"/>
    <cellStyle name="汇总 2 8" xfId="4385"/>
    <cellStyle name="计算 4 7 2 3" xfId="4386"/>
    <cellStyle name="汇总 2 8 2 2" xfId="4387"/>
    <cellStyle name="汇总 2 8 2 3" xfId="4388"/>
    <cellStyle name="汇总 2 9" xfId="4389"/>
    <cellStyle name="汇总 28" xfId="4390"/>
    <cellStyle name="汇总 33" xfId="4391"/>
    <cellStyle name="汇总 3 10" xfId="4392"/>
    <cellStyle name="汇总 3 10 2" xfId="4393"/>
    <cellStyle name="千位分隔 8 10" xfId="4394"/>
    <cellStyle name="汇总 3 11" xfId="4395"/>
    <cellStyle name="汇总 3 2 10 2 2" xfId="4396"/>
    <cellStyle name="汇总 3 2 10 2 3" xfId="4397"/>
    <cellStyle name="汇总 3 2 12 2" xfId="4398"/>
    <cellStyle name="汇总 3 2 2 3 2 2" xfId="4399"/>
    <cellStyle name="强调文字颜色 1 44" xfId="4400"/>
    <cellStyle name="强调文字颜色 1 39" xfId="4401"/>
    <cellStyle name="汇总 3 2 3" xfId="4402"/>
    <cellStyle name="汇总 3 2 3 2" xfId="4403"/>
    <cellStyle name="汇总 3 2 3 2 2" xfId="4404"/>
    <cellStyle name="汇总 3 2 3 2 3" xfId="4405"/>
    <cellStyle name="汇总 3 2 3 3" xfId="4406"/>
    <cellStyle name="强调文字颜色 1 45" xfId="4407"/>
    <cellStyle name="汇总 3 2 4" xfId="4408"/>
    <cellStyle name="汇总 3 2 4 3" xfId="4409"/>
    <cellStyle name="强调文字颜色 1 46" xfId="4410"/>
    <cellStyle name="汇总 3 2 5" xfId="4411"/>
    <cellStyle name="汇总 3 2 5 2" xfId="4412"/>
    <cellStyle name="汇总 3 2 5 2 2" xfId="4413"/>
    <cellStyle name="汇总 3 2 5 2 3" xfId="4414"/>
    <cellStyle name="汇总 3 2 5 3" xfId="4415"/>
    <cellStyle name="汇总 3 2 5 3 2" xfId="4416"/>
    <cellStyle name="汇总 3 2 5 3 2 2" xfId="4417"/>
    <cellStyle name="汇总 3 2 5 3 2 3" xfId="4418"/>
    <cellStyle name="汇总 3 2 5 3 3" xfId="4419"/>
    <cellStyle name="强调文字颜色 1 47" xfId="4420"/>
    <cellStyle name="汇总 3 2 6" xfId="4421"/>
    <cellStyle name="汇总 3 2 6 2" xfId="4422"/>
    <cellStyle name="汇总 3 2 6 2 2" xfId="4423"/>
    <cellStyle name="汇总 3 2 6 2 3" xfId="4424"/>
    <cellStyle name="汇总 3 2 6 3" xfId="4425"/>
    <cellStyle name="汇总 3 2 6 3 2" xfId="4426"/>
    <cellStyle name="汇总 3 2 6 3 2 2" xfId="4427"/>
    <cellStyle name="汇总 3 2 6 3 2 3" xfId="4428"/>
    <cellStyle name="强调文字颜色 1 48" xfId="4429"/>
    <cellStyle name="千位分隔 8 2 2" xfId="4430"/>
    <cellStyle name="汇总 3 2 7" xfId="4431"/>
    <cellStyle name="千位分隔 8 2 2 2" xfId="4432"/>
    <cellStyle name="汇总 3 2 7 2" xfId="4433"/>
    <cellStyle name="汇总 3 2 7 3" xfId="4434"/>
    <cellStyle name="千位分隔 8 2 3" xfId="4435"/>
    <cellStyle name="汇总 3 2 8" xfId="4436"/>
    <cellStyle name="输出 4 2 9 2 3" xfId="4437"/>
    <cellStyle name="汇总 3 2 8 2" xfId="4438"/>
    <cellStyle name="汇总 3 2 8 2 2" xfId="4439"/>
    <cellStyle name="汇总 3 2 8 2 3" xfId="4440"/>
    <cellStyle name="汇总 3 2 8 3" xfId="4441"/>
    <cellStyle name="千位分隔 8 2 4" xfId="4442"/>
    <cellStyle name="汇总 3 2 9" xfId="4443"/>
    <cellStyle name="计算 4 4 5 2 3" xfId="4444"/>
    <cellStyle name="汇总 3 2 9 2" xfId="4445"/>
    <cellStyle name="汇总 3 2 9 2 2" xfId="4446"/>
    <cellStyle name="汇总 3 2 9 2 3" xfId="4447"/>
    <cellStyle name="汇总 3 2 9 3" xfId="4448"/>
    <cellStyle name="汇总 3 3" xfId="4449"/>
    <cellStyle name="汇总 3 4" xfId="4450"/>
    <cellStyle name="汇总 3 4 2" xfId="4451"/>
    <cellStyle name="汇总 3 4 3" xfId="4452"/>
    <cellStyle name="计算 5 3 3 3" xfId="4453"/>
    <cellStyle name="汇总 3 4 3 2" xfId="4454"/>
    <cellStyle name="汇总 3 4 3 2 2" xfId="4455"/>
    <cellStyle name="汇总 3 4 3 2 3" xfId="4456"/>
    <cellStyle name="汇总 3 4 4" xfId="4457"/>
    <cellStyle name="汇总 3 4 4 2 3" xfId="4458"/>
    <cellStyle name="汇总 3 4 5" xfId="4459"/>
    <cellStyle name="汇总 3 4 5 2 2" xfId="4460"/>
    <cellStyle name="汇总 3 4 5 2 3" xfId="4461"/>
    <cellStyle name="汇总 3 4 6" xfId="4462"/>
    <cellStyle name="汇总 3 4 7" xfId="4463"/>
    <cellStyle name="计算 5 5 2 3" xfId="4464"/>
    <cellStyle name="汇总 3 6 2 2" xfId="4465"/>
    <cellStyle name="强调文字颜色 2 43" xfId="4466"/>
    <cellStyle name="强调文字颜色 2 38" xfId="4467"/>
    <cellStyle name="汇总 3 7 2" xfId="4468"/>
    <cellStyle name="强调文字颜色 2 44" xfId="4469"/>
    <cellStyle name="强调文字颜色 2 39" xfId="4470"/>
    <cellStyle name="汇总 3 7 3" xfId="4471"/>
    <cellStyle name="汇总 3 9 2" xfId="4472"/>
    <cellStyle name="汇总 3 9 3" xfId="4473"/>
    <cellStyle name="汇总 35" xfId="4474"/>
    <cellStyle name="汇总 40" xfId="4475"/>
    <cellStyle name="汇总 4 2 6 5 3" xfId="4476"/>
    <cellStyle name="汇总 37" xfId="4477"/>
    <cellStyle name="汇总 42" xfId="4478"/>
    <cellStyle name="汇总 39" xfId="4479"/>
    <cellStyle name="汇总 44" xfId="4480"/>
    <cellStyle name="汇总 4" xfId="4481"/>
    <cellStyle name="汇总 4 2 4 4 3" xfId="4482"/>
    <cellStyle name="汇总 4 10" xfId="4483"/>
    <cellStyle name="汇总 4 10 2" xfId="4484"/>
    <cellStyle name="汇总 4 11" xfId="4485"/>
    <cellStyle name="汇总 4 2" xfId="4486"/>
    <cellStyle name="汇总 4 2 10 3" xfId="4487"/>
    <cellStyle name="汇总 4 2 11" xfId="4488"/>
    <cellStyle name="注释 6 6 3 2" xfId="4489"/>
    <cellStyle name="汇总 4 2 12" xfId="4490"/>
    <cellStyle name="注释 6 6 3 2 2" xfId="4491"/>
    <cellStyle name="汇总 4 2 12 2" xfId="4492"/>
    <cellStyle name="注释 6 6 3 3" xfId="4493"/>
    <cellStyle name="汇总 4 2 13" xfId="4494"/>
    <cellStyle name="强调文字颜色 6 43" xfId="4495"/>
    <cellStyle name="强调文字颜色 6 38" xfId="4496"/>
    <cellStyle name="汇总 4 2 2" xfId="4497"/>
    <cellStyle name="汇总 4 2 2 2" xfId="4498"/>
    <cellStyle name="汇总 4 2 2 2 2" xfId="4499"/>
    <cellStyle name="汇总 4 2 2 2 3" xfId="4500"/>
    <cellStyle name="汇总 4 2 2 3" xfId="4501"/>
    <cellStyle name="汇总 4 2 2 3 2" xfId="4502"/>
    <cellStyle name="汇总 4 2 2 3 3" xfId="4503"/>
    <cellStyle name="汇总 4 2 2 4" xfId="4504"/>
    <cellStyle name="汇总 4 2 2 4 2" xfId="4505"/>
    <cellStyle name="汇总 4 2 2 4 3" xfId="4506"/>
    <cellStyle name="汇总 4 2 2 5" xfId="4507"/>
    <cellStyle name="汇总 4 2 2 5 2" xfId="4508"/>
    <cellStyle name="汇总 4 2 2 5 3" xfId="4509"/>
    <cellStyle name="汇总 4 2 2 6" xfId="4510"/>
    <cellStyle name="汇总 4 2 2 6 2" xfId="4511"/>
    <cellStyle name="汇总 4 2 2 6 3" xfId="4512"/>
    <cellStyle name="汇总 4 4 4 2 2" xfId="4513"/>
    <cellStyle name="汇总 4 2 2 8" xfId="4514"/>
    <cellStyle name="强调文字颜色 6 44" xfId="4515"/>
    <cellStyle name="强调文字颜色 6 39" xfId="4516"/>
    <cellStyle name="汇总 4 2 3" xfId="4517"/>
    <cellStyle name="汇总 4 2 3 2 2" xfId="4518"/>
    <cellStyle name="汇总 4 2 3 2 3" xfId="4519"/>
    <cellStyle name="汇总 4 2 3 3" xfId="4520"/>
    <cellStyle name="汇总 4 2 3 3 2" xfId="4521"/>
    <cellStyle name="汇总 4 2 3 3 2 2" xfId="4522"/>
    <cellStyle name="汇总 4 2 3 3 2 3" xfId="4523"/>
    <cellStyle name="汇总 4 2 3 3 3" xfId="4524"/>
    <cellStyle name="汇总 4 2 3 4" xfId="4525"/>
    <cellStyle name="汇总 4 2 3 4 2" xfId="4526"/>
    <cellStyle name="汇总 4 2 3 4 3" xfId="4527"/>
    <cellStyle name="汇总 4 2 3 5" xfId="4528"/>
    <cellStyle name="汇总 4 2 3 5 2" xfId="4529"/>
    <cellStyle name="汇总 4 2 3 5 3" xfId="4530"/>
    <cellStyle name="汇总 4 2 3 6" xfId="4531"/>
    <cellStyle name="汇总 4 2 3 6 2" xfId="4532"/>
    <cellStyle name="汇总 4 2 3 6 3" xfId="4533"/>
    <cellStyle name="汇总 4 2 3 7" xfId="4534"/>
    <cellStyle name="汇总 4 2 3 7 2" xfId="4535"/>
    <cellStyle name="汇总 4 2 3 8" xfId="4536"/>
    <cellStyle name="强调文字颜色 6 45" xfId="4537"/>
    <cellStyle name="汇总 4 2 4" xfId="4538"/>
    <cellStyle name="汇总 4 2 4 2 3" xfId="4539"/>
    <cellStyle name="汇总 4 2 4 3" xfId="4540"/>
    <cellStyle name="汇总 4 2 4 3 2 2" xfId="4541"/>
    <cellStyle name="汇总 4 2 4 3 2 3" xfId="4542"/>
    <cellStyle name="汇总 4 2 4 3 3" xfId="4543"/>
    <cellStyle name="汇总 4 2 4 4" xfId="4544"/>
    <cellStyle name="汇总 4 2 4 5" xfId="4545"/>
    <cellStyle name="汇总 4 2 4 6" xfId="4546"/>
    <cellStyle name="汇总 4 2 4 6 3" xfId="4547"/>
    <cellStyle name="汇总 4 2 4 8" xfId="4548"/>
    <cellStyle name="强调文字颜色 6 46" xfId="4549"/>
    <cellStyle name="汇总 4 2 5" xfId="4550"/>
    <cellStyle name="汇总 4 2 5 2 2" xfId="4551"/>
    <cellStyle name="汇总 4 2 5 2 3" xfId="4552"/>
    <cellStyle name="汇总 4 2 5 3 2" xfId="4553"/>
    <cellStyle name="汇总 4 2 5 3 3" xfId="4554"/>
    <cellStyle name="汇总 4 2 5 4 2" xfId="4555"/>
    <cellStyle name="汇总 4 2 5 4 3" xfId="4556"/>
    <cellStyle name="汇总 4 2 5 5 2" xfId="4557"/>
    <cellStyle name="汇总 4 2 5 5 3" xfId="4558"/>
    <cellStyle name="汇总 4 2 5 7 2" xfId="4559"/>
    <cellStyle name="强调文字颜色 6 47" xfId="4560"/>
    <cellStyle name="汇总 4 2 6" xfId="4561"/>
    <cellStyle name="汇总 4 2 6 3 2 2" xfId="4562"/>
    <cellStyle name="汇总 4 2 6 3 2 3" xfId="4563"/>
    <cellStyle name="汇总 4 2 6 3 3" xfId="4564"/>
    <cellStyle name="千位分隔 9 2 3" xfId="4565"/>
    <cellStyle name="汇总 4 2 8" xfId="4566"/>
    <cellStyle name="汇总 4 2 8 2 2" xfId="4567"/>
    <cellStyle name="汇总 4 2 8 2 3" xfId="4568"/>
    <cellStyle name="千位分隔 9 2 4" xfId="4569"/>
    <cellStyle name="汇总 4 2 9" xfId="4570"/>
    <cellStyle name="汇总 4 3" xfId="4571"/>
    <cellStyle name="汇总 4 3 2" xfId="4572"/>
    <cellStyle name="计算 6 2 2 3" xfId="4573"/>
    <cellStyle name="汇总 4 3 2 2" xfId="4574"/>
    <cellStyle name="汇总 4 3 2 3" xfId="4575"/>
    <cellStyle name="汇总 4 3 3" xfId="4576"/>
    <cellStyle name="计算 6 2 3 3" xfId="4577"/>
    <cellStyle name="汇总 4 3 3 2" xfId="4578"/>
    <cellStyle name="汇总 4 3 3 2 2" xfId="4579"/>
    <cellStyle name="汇总 4 3 3 3" xfId="4580"/>
    <cellStyle name="汇总 4 3 4 3" xfId="4581"/>
    <cellStyle name="汇总 4 3 5" xfId="4582"/>
    <cellStyle name="汇总 4 3 6" xfId="4583"/>
    <cellStyle name="千位分隔 9 3 2" xfId="4584"/>
    <cellStyle name="汇总 4 3 7" xfId="4585"/>
    <cellStyle name="注释 3 2 5 5 2 2" xfId="4586"/>
    <cellStyle name="汇总 4 3 8" xfId="4587"/>
    <cellStyle name="汇总 4 4" xfId="4588"/>
    <cellStyle name="汇总 4 4 2" xfId="4589"/>
    <cellStyle name="计算 6 3 2 3" xfId="4590"/>
    <cellStyle name="汇总 4 4 2 2" xfId="4591"/>
    <cellStyle name="汇总 4 4 2 3" xfId="4592"/>
    <cellStyle name="汇总 4 4 3" xfId="4593"/>
    <cellStyle name="计算 6 3 3 3" xfId="4594"/>
    <cellStyle name="汇总 4 4 3 2" xfId="4595"/>
    <cellStyle name="汇总 4 4 3 3" xfId="4596"/>
    <cellStyle name="汇总 4 4 4 2 3" xfId="4597"/>
    <cellStyle name="汇总 4 4 7" xfId="4598"/>
    <cellStyle name="汇总 4 4 8" xfId="4599"/>
    <cellStyle name="汇总 4 5" xfId="4600"/>
    <cellStyle name="汇总 4 6" xfId="4601"/>
    <cellStyle name="汇总 4 6 2" xfId="4602"/>
    <cellStyle name="汇总 4 6 3" xfId="4603"/>
    <cellStyle name="汇总 4 7" xfId="4604"/>
    <cellStyle name="汇总 4 7 2" xfId="4605"/>
    <cellStyle name="计算 6 6 2 3" xfId="4606"/>
    <cellStyle name="汇总 4 7 2 2" xfId="4607"/>
    <cellStyle name="汇总 4 7 2 3" xfId="4608"/>
    <cellStyle name="汇总 4 7 3" xfId="4609"/>
    <cellStyle name="汇总 4 8" xfId="4610"/>
    <cellStyle name="汇总 4 9" xfId="4611"/>
    <cellStyle name="汇总 45" xfId="4612"/>
    <cellStyle name="汇总 46" xfId="4613"/>
    <cellStyle name="汇总 47" xfId="4614"/>
    <cellStyle name="汇总 48" xfId="4615"/>
    <cellStyle name="汇总 5" xfId="4616"/>
    <cellStyle name="汇总 5 10" xfId="4617"/>
    <cellStyle name="汇总 5 2" xfId="4618"/>
    <cellStyle name="汇总 5 2 2" xfId="4619"/>
    <cellStyle name="汇总 5 2 2 2" xfId="4620"/>
    <cellStyle name="汇总 5 2 3" xfId="4621"/>
    <cellStyle name="汇总 5 2 3 2" xfId="4622"/>
    <cellStyle name="汇总 5 2 3 2 2" xfId="4623"/>
    <cellStyle name="汇总 5 2 3 2 3" xfId="4624"/>
    <cellStyle name="汇总 5 2 3 3" xfId="4625"/>
    <cellStyle name="汇总 5 2 4" xfId="4626"/>
    <cellStyle name="汇总 5 2 4 2 2" xfId="4627"/>
    <cellStyle name="汇总 5 2 4 2 3" xfId="4628"/>
    <cellStyle name="汇总 5 2 4 3" xfId="4629"/>
    <cellStyle name="汇总 5 2 5" xfId="4630"/>
    <cellStyle name="汇总 5 2 5 2 3" xfId="4631"/>
    <cellStyle name="汇总 5 2 5 3" xfId="4632"/>
    <cellStyle name="汇总 5 2 6" xfId="4633"/>
    <cellStyle name="汇总 5 2 7" xfId="4634"/>
    <cellStyle name="汇总 5 2 7 2" xfId="4635"/>
    <cellStyle name="汇总 5 2 8" xfId="4636"/>
    <cellStyle name="汇总 5 3" xfId="4637"/>
    <cellStyle name="汇总 5 3 2" xfId="4638"/>
    <cellStyle name="汇总 5 3 2 2" xfId="4639"/>
    <cellStyle name="汇总 5 3 2 3" xfId="4640"/>
    <cellStyle name="汇总 5 3 3" xfId="4641"/>
    <cellStyle name="汇总 5 3 3 2" xfId="4642"/>
    <cellStyle name="汇总 5 3 3 2 2" xfId="4643"/>
    <cellStyle name="汇总 5 3 3 2 3" xfId="4644"/>
    <cellStyle name="汇总 5 3 3 3" xfId="4645"/>
    <cellStyle name="汇总 5 3 4" xfId="4646"/>
    <cellStyle name="汇总 5 3 4 2" xfId="4647"/>
    <cellStyle name="汇总 5 3 4 2 2" xfId="4648"/>
    <cellStyle name="汇总 5 3 4 2 3" xfId="4649"/>
    <cellStyle name="汇总 5 3 4 3" xfId="4650"/>
    <cellStyle name="汇总 5 3 5" xfId="4651"/>
    <cellStyle name="汇总 5 3 5 2" xfId="4652"/>
    <cellStyle name="输入 5 6" xfId="4653"/>
    <cellStyle name="汇总 5 3 5 2 2" xfId="4654"/>
    <cellStyle name="输入 5 7" xfId="4655"/>
    <cellStyle name="汇总 5 3 5 2 3" xfId="4656"/>
    <cellStyle name="汇总 5 3 5 3" xfId="4657"/>
    <cellStyle name="汇总 5 3 6" xfId="4658"/>
    <cellStyle name="汇总 5 3 6 2" xfId="4659"/>
    <cellStyle name="汇总 5 3 6 3" xfId="4660"/>
    <cellStyle name="汇总 5 3 7" xfId="4661"/>
    <cellStyle name="汇总 5 3 7 2" xfId="4662"/>
    <cellStyle name="汇总 5 3 8" xfId="4663"/>
    <cellStyle name="汇总 5 4" xfId="4664"/>
    <cellStyle name="汇总 5 4 2" xfId="4665"/>
    <cellStyle name="汇总 5 4 3" xfId="4666"/>
    <cellStyle name="汇总 5 5" xfId="4667"/>
    <cellStyle name="汇总 5 5 2" xfId="4668"/>
    <cellStyle name="汇总 5 5 2 2" xfId="4669"/>
    <cellStyle name="汇总 5 5 2 3" xfId="4670"/>
    <cellStyle name="汇总 5 6" xfId="4671"/>
    <cellStyle name="汇总 5 6 3" xfId="4672"/>
    <cellStyle name="汇总 5 7" xfId="4673"/>
    <cellStyle name="汇总 5 7 2" xfId="4674"/>
    <cellStyle name="输出 2 2 3 3 3" xfId="4675"/>
    <cellStyle name="汇总 5 7 2 2" xfId="4676"/>
    <cellStyle name="汇总 5 7 2 3" xfId="4677"/>
    <cellStyle name="汇总 5 7 3" xfId="4678"/>
    <cellStyle name="汇总 5 8" xfId="4679"/>
    <cellStyle name="汇总 5 8 2" xfId="4680"/>
    <cellStyle name="汇总 5 8 3" xfId="4681"/>
    <cellStyle name="汇总 5 9" xfId="4682"/>
    <cellStyle name="汇总 5 9 2" xfId="4683"/>
    <cellStyle name="汇总 6" xfId="4684"/>
    <cellStyle name="汇总 6 10" xfId="4685"/>
    <cellStyle name="汇总 6 10 2" xfId="4686"/>
    <cellStyle name="汇总 6 10 2 2" xfId="4687"/>
    <cellStyle name="汇总 6 10 2 3" xfId="4688"/>
    <cellStyle name="汇总 6 10 3" xfId="4689"/>
    <cellStyle name="汇总 6 11" xfId="4690"/>
    <cellStyle name="汇总 6 11 2" xfId="4691"/>
    <cellStyle name="汇总 6 11 3" xfId="4692"/>
    <cellStyle name="汇总 6 12" xfId="4693"/>
    <cellStyle name="汇总 6 12 2" xfId="4694"/>
    <cellStyle name="汇总 6 13" xfId="4695"/>
    <cellStyle name="汇总 6 2" xfId="4696"/>
    <cellStyle name="输入 4 2 3 3" xfId="4697"/>
    <cellStyle name="汇总 6 2 2" xfId="4698"/>
    <cellStyle name="输入 4 2 3 3 2" xfId="4699"/>
    <cellStyle name="汇总 6 2 2 2" xfId="4700"/>
    <cellStyle name="输入 4 2 3 3 3" xfId="4701"/>
    <cellStyle name="汇总 6 2 2 3" xfId="4702"/>
    <cellStyle name="输入 4 2 3 4" xfId="4703"/>
    <cellStyle name="汇总 6 2 3" xfId="4704"/>
    <cellStyle name="输入 4 2 3 4 2" xfId="4705"/>
    <cellStyle name="汇总 6 2 3 2" xfId="4706"/>
    <cellStyle name="输入 4 2 3 4 2 2" xfId="4707"/>
    <cellStyle name="汇总 6 2 3 2 2" xfId="4708"/>
    <cellStyle name="输入 4 2 3 4 2 3" xfId="4709"/>
    <cellStyle name="汇总 6 2 3 2 3" xfId="4710"/>
    <cellStyle name="输入 4 2 3 4 3" xfId="4711"/>
    <cellStyle name="汇总 6 2 3 3" xfId="4712"/>
    <cellStyle name="输入 4 2 3 5" xfId="4713"/>
    <cellStyle name="汇总 6 2 4" xfId="4714"/>
    <cellStyle name="输入 4 2 3 5 2" xfId="4715"/>
    <cellStyle name="汇总 6 2 4 2" xfId="4716"/>
    <cellStyle name="输入 4 2 3 5 2 2" xfId="4717"/>
    <cellStyle name="汇总 6 2 4 2 2" xfId="4718"/>
    <cellStyle name="输入 4 2 3 5 2 3" xfId="4719"/>
    <cellStyle name="汇总 6 2 4 2 3" xfId="4720"/>
    <cellStyle name="输入 4 2 3 5 3" xfId="4721"/>
    <cellStyle name="汇总 6 2 4 3" xfId="4722"/>
    <cellStyle name="输入 4 2 3 6" xfId="4723"/>
    <cellStyle name="汇总 6 2 5" xfId="4724"/>
    <cellStyle name="输入 4 2 3 6 2" xfId="4725"/>
    <cellStyle name="汇总 6 2 5 2" xfId="4726"/>
    <cellStyle name="汇总 6 2 5 2 2" xfId="4727"/>
    <cellStyle name="汇总 6 2 5 2 3" xfId="4728"/>
    <cellStyle name="输入 4 2 3 6 3" xfId="4729"/>
    <cellStyle name="汇总 6 2 5 3" xfId="4730"/>
    <cellStyle name="输入 4 2 3 7" xfId="4731"/>
    <cellStyle name="汇总 6 2 6" xfId="4732"/>
    <cellStyle name="输入 4 2 3 7 2" xfId="4733"/>
    <cellStyle name="汇总 6 2 6 2" xfId="4734"/>
    <cellStyle name="汇总 6 2 6 3" xfId="4735"/>
    <cellStyle name="输入 4 2 3 8" xfId="4736"/>
    <cellStyle name="汇总 6 2 7" xfId="4737"/>
    <cellStyle name="汇总 6 2 7 2" xfId="4738"/>
    <cellStyle name="汇总 6 2 8" xfId="4739"/>
    <cellStyle name="汇总 6 3" xfId="4740"/>
    <cellStyle name="输入 4 2 4 3" xfId="4741"/>
    <cellStyle name="汇总 6 3 2" xfId="4742"/>
    <cellStyle name="输入 4 2 4 3 2" xfId="4743"/>
    <cellStyle name="汇总 6 3 2 2" xfId="4744"/>
    <cellStyle name="输入 4 2 4 3 3" xfId="4745"/>
    <cellStyle name="汇总 6 3 2 3" xfId="4746"/>
    <cellStyle name="输入 4 2 4 4" xfId="4747"/>
    <cellStyle name="汇总 6 3 3" xfId="4748"/>
    <cellStyle name="输入 4 2 4 4 2" xfId="4749"/>
    <cellStyle name="汇总 6 3 3 2" xfId="4750"/>
    <cellStyle name="输入 4 2 4 4 2 2" xfId="4751"/>
    <cellStyle name="汇总 6 3 3 2 2" xfId="4752"/>
    <cellStyle name="输入 4 2 4 4 2 3" xfId="4753"/>
    <cellStyle name="汇总 6 3 3 2 3" xfId="4754"/>
    <cellStyle name="输入 4 2 4 4 3" xfId="4755"/>
    <cellStyle name="汇总 6 3 3 3" xfId="4756"/>
    <cellStyle name="输入 4 2 4 5" xfId="4757"/>
    <cellStyle name="汇总 6 3 4" xfId="4758"/>
    <cellStyle name="输入 4 2 4 5 2" xfId="4759"/>
    <cellStyle name="汇总 6 3 4 2" xfId="4760"/>
    <cellStyle name="输入 4 2 4 5 2 2" xfId="4761"/>
    <cellStyle name="汇总 6 3 4 2 2" xfId="4762"/>
    <cellStyle name="输入 4 2 4 5 2 3" xfId="4763"/>
    <cellStyle name="汇总 6 3 4 2 3" xfId="4764"/>
    <cellStyle name="输入 4 2 4 5 3" xfId="4765"/>
    <cellStyle name="汇总 6 3 4 3" xfId="4766"/>
    <cellStyle name="输入 4 2 4 6" xfId="4767"/>
    <cellStyle name="汇总 6 3 5" xfId="4768"/>
    <cellStyle name="输入 4 2 4 6 2" xfId="4769"/>
    <cellStyle name="汇总 6 3 5 2" xfId="4770"/>
    <cellStyle name="汇总 6 3 5 2 2" xfId="4771"/>
    <cellStyle name="汇总 6 3 5 2 3" xfId="4772"/>
    <cellStyle name="输入 4 2 4 6 3" xfId="4773"/>
    <cellStyle name="汇总 6 3 5 3" xfId="4774"/>
    <cellStyle name="输入 4 2 4 7" xfId="4775"/>
    <cellStyle name="汇总 6 3 6" xfId="4776"/>
    <cellStyle name="输入 4 2 4 7 2" xfId="4777"/>
    <cellStyle name="汇总 6 3 6 2" xfId="4778"/>
    <cellStyle name="汇总 6 3 6 3" xfId="4779"/>
    <cellStyle name="输入 4 2 4 8" xfId="4780"/>
    <cellStyle name="汇总 6 3 7" xfId="4781"/>
    <cellStyle name="汇总 6 3 7 2" xfId="4782"/>
    <cellStyle name="汇总 6 3 8" xfId="4783"/>
    <cellStyle name="汇总 6 4" xfId="4784"/>
    <cellStyle name="输入 4 2 5 3" xfId="4785"/>
    <cellStyle name="汇总 6 4 2" xfId="4786"/>
    <cellStyle name="输入 4 2 5 3 2" xfId="4787"/>
    <cellStyle name="汇总 6 4 2 2" xfId="4788"/>
    <cellStyle name="输入 4 2 5 3 3" xfId="4789"/>
    <cellStyle name="汇总 6 4 2 3" xfId="4790"/>
    <cellStyle name="输入 4 2 5 4" xfId="4791"/>
    <cellStyle name="汇总 6 4 3" xfId="4792"/>
    <cellStyle name="输入 4 2 5 4 2" xfId="4793"/>
    <cellStyle name="汇总 6 4 3 2" xfId="4794"/>
    <cellStyle name="输入 4 2 5 4 3" xfId="4795"/>
    <cellStyle name="汇总 6 4 3 3" xfId="4796"/>
    <cellStyle name="输入 4 2 5 5" xfId="4797"/>
    <cellStyle name="汇总 6 4 4" xfId="4798"/>
    <cellStyle name="输入 4 2 5 5 2" xfId="4799"/>
    <cellStyle name="汇总 6 4 4 2" xfId="4800"/>
    <cellStyle name="输入 4 2 5 5 3" xfId="4801"/>
    <cellStyle name="汇总 6 4 4 3" xfId="4802"/>
    <cellStyle name="输入 4 2 5 6" xfId="4803"/>
    <cellStyle name="汇总 6 4 5" xfId="4804"/>
    <cellStyle name="输入 4 2 5 6 2" xfId="4805"/>
    <cellStyle name="汇总 6 4 5 2" xfId="4806"/>
    <cellStyle name="输入 4 2 5 6 3" xfId="4807"/>
    <cellStyle name="汇总 6 4 5 3" xfId="4808"/>
    <cellStyle name="输入 4 2 5 7" xfId="4809"/>
    <cellStyle name="汇总 6 4 6" xfId="4810"/>
    <cellStyle name="输入 4 2 5 7 2" xfId="4811"/>
    <cellStyle name="汇总 6 4 6 2" xfId="4812"/>
    <cellStyle name="汇总 6 4 6 3" xfId="4813"/>
    <cellStyle name="输入 4 2 5 8" xfId="4814"/>
    <cellStyle name="汇总 6 4 7" xfId="4815"/>
    <cellStyle name="汇总 6 4 7 2" xfId="4816"/>
    <cellStyle name="汇总 6 4 8" xfId="4817"/>
    <cellStyle name="汇总 6 5" xfId="4818"/>
    <cellStyle name="输入 4 2 6 3" xfId="4819"/>
    <cellStyle name="汇总 6 5 2" xfId="4820"/>
    <cellStyle name="输入 4 2 6 3 2" xfId="4821"/>
    <cellStyle name="汇总 6 5 2 2" xfId="4822"/>
    <cellStyle name="输入 4 2 6 3 3" xfId="4823"/>
    <cellStyle name="汇总 6 5 2 3" xfId="4824"/>
    <cellStyle name="输入 4 2 6 4" xfId="4825"/>
    <cellStyle name="汇总 6 5 3" xfId="4826"/>
    <cellStyle name="输入 4 2 6 4 2" xfId="4827"/>
    <cellStyle name="汇总 6 5 3 2" xfId="4828"/>
    <cellStyle name="输入 4 2 6 4 2 2" xfId="4829"/>
    <cellStyle name="汇总 6 5 3 2 2" xfId="4830"/>
    <cellStyle name="输入 4 2 6 4 2 3" xfId="4831"/>
    <cellStyle name="汇总 6 5 3 2 3" xfId="4832"/>
    <cellStyle name="输入 4 2 6 4 3" xfId="4833"/>
    <cellStyle name="汇总 6 5 3 3" xfId="4834"/>
    <cellStyle name="输入 4 2 6 5" xfId="4835"/>
    <cellStyle name="汇总 6 5 4" xfId="4836"/>
    <cellStyle name="输入 4 2 6 5 2" xfId="4837"/>
    <cellStyle name="汇总 6 5 4 2" xfId="4838"/>
    <cellStyle name="输入 4 2 6 5 2 2" xfId="4839"/>
    <cellStyle name="汇总 6 5 4 2 2" xfId="4840"/>
    <cellStyle name="输入 4 2 6 5 2 3" xfId="4841"/>
    <cellStyle name="汇总 6 5 4 2 3" xfId="4842"/>
    <cellStyle name="输入 4 2 6 5 3" xfId="4843"/>
    <cellStyle name="汇总 6 5 4 3" xfId="4844"/>
    <cellStyle name="输入 4 2 6 6" xfId="4845"/>
    <cellStyle name="汇总 6 5 5" xfId="4846"/>
    <cellStyle name="输入 4 2 6 6 2" xfId="4847"/>
    <cellStyle name="汇总 6 5 5 2" xfId="4848"/>
    <cellStyle name="汇总 6 5 5 2 2" xfId="4849"/>
    <cellStyle name="汇总 6 5 5 2 3" xfId="4850"/>
    <cellStyle name="输入 4 2 6 6 3" xfId="4851"/>
    <cellStyle name="汇总 6 5 5 3" xfId="4852"/>
    <cellStyle name="输入 4 2 6 7" xfId="4853"/>
    <cellStyle name="汇总 6 5 6" xfId="4854"/>
    <cellStyle name="输入 4 2 6 7 2" xfId="4855"/>
    <cellStyle name="计算 41" xfId="4856"/>
    <cellStyle name="计算 36" xfId="4857"/>
    <cellStyle name="汇总 6 5 6 2" xfId="4858"/>
    <cellStyle name="计算 42" xfId="4859"/>
    <cellStyle name="计算 37" xfId="4860"/>
    <cellStyle name="汇总 6 5 6 3" xfId="4861"/>
    <cellStyle name="输入 4 2 6 8" xfId="4862"/>
    <cellStyle name="汇总 6 5 7" xfId="4863"/>
    <cellStyle name="汇总 6 5 7 2" xfId="4864"/>
    <cellStyle name="汇总 6 5 8" xfId="4865"/>
    <cellStyle name="汇总 6 6" xfId="4866"/>
    <cellStyle name="输入 4 2 7 3" xfId="4867"/>
    <cellStyle name="汇总 6 6 2" xfId="4868"/>
    <cellStyle name="汇总 6 6 2 2" xfId="4869"/>
    <cellStyle name="汇总 6 6 2 3" xfId="4870"/>
    <cellStyle name="汇总 6 6 3" xfId="4871"/>
    <cellStyle name="汇总 6 6 3 2" xfId="4872"/>
    <cellStyle name="汇总 6 6 3 2 2" xfId="4873"/>
    <cellStyle name="汇总 6 6 3 2 3" xfId="4874"/>
    <cellStyle name="汇总 6 6 3 3" xfId="4875"/>
    <cellStyle name="汇总 6 6 4" xfId="4876"/>
    <cellStyle name="汇总 6 6 4 2" xfId="4877"/>
    <cellStyle name="汇总 6 6 4 2 2" xfId="4878"/>
    <cellStyle name="汇总 6 6 4 2 3" xfId="4879"/>
    <cellStyle name="汇总 6 6 4 3" xfId="4880"/>
    <cellStyle name="汇总 6 6 5" xfId="4881"/>
    <cellStyle name="汇总 6 6 5 2" xfId="4882"/>
    <cellStyle name="汇总 6 6 5 2 2" xfId="4883"/>
    <cellStyle name="汇总 6 6 5 2 3" xfId="4884"/>
    <cellStyle name="汇总 6 6 5 3" xfId="4885"/>
    <cellStyle name="汇总 6 6 6" xfId="4886"/>
    <cellStyle name="汇总 6 6 6 2" xfId="4887"/>
    <cellStyle name="汇总 6 6 6 3" xfId="4888"/>
    <cellStyle name="汇总 6 6 7" xfId="4889"/>
    <cellStyle name="汇总 6 6 7 2" xfId="4890"/>
    <cellStyle name="汇总 6 6 8" xfId="4891"/>
    <cellStyle name="汇总 6 7" xfId="4892"/>
    <cellStyle name="输入 4 2 8 3" xfId="4893"/>
    <cellStyle name="汇总 6 7 2" xfId="4894"/>
    <cellStyle name="汇总 6 7 3" xfId="4895"/>
    <cellStyle name="汇总 6 8" xfId="4896"/>
    <cellStyle name="输入 4 2 9 3" xfId="4897"/>
    <cellStyle name="汇总 6 8 2" xfId="4898"/>
    <cellStyle name="汇总 6 8 2 2" xfId="4899"/>
    <cellStyle name="汇总 6 8 2 3" xfId="4900"/>
    <cellStyle name="汇总 6 8 3" xfId="4901"/>
    <cellStyle name="汇总 6 9" xfId="4902"/>
    <cellStyle name="汇总 6 9 2" xfId="4903"/>
    <cellStyle name="汇总 6 9 2 2" xfId="4904"/>
    <cellStyle name="汇总 6 9 2 3" xfId="4905"/>
    <cellStyle name="汇总 6 9 3" xfId="4906"/>
    <cellStyle name="汇总 7" xfId="4907"/>
    <cellStyle name="货币 2" xfId="4908"/>
    <cellStyle name="货币 2 2" xfId="4909"/>
    <cellStyle name="货币 2 2 2" xfId="4910"/>
    <cellStyle name="货币 2 2 2 2" xfId="4911"/>
    <cellStyle name="货币 2 2 3" xfId="4912"/>
    <cellStyle name="货币 2 2 4" xfId="4913"/>
    <cellStyle name="货币 2 3" xfId="4914"/>
    <cellStyle name="货币 2 3 2" xfId="4915"/>
    <cellStyle name="货币 2 3 2 2" xfId="4916"/>
    <cellStyle name="货币 2 3 3" xfId="4917"/>
    <cellStyle name="货币 2 3 4" xfId="4918"/>
    <cellStyle name="货币 2 4" xfId="4919"/>
    <cellStyle name="货币 2 4 2" xfId="4920"/>
    <cellStyle name="货币 2 4 3" xfId="4921"/>
    <cellStyle name="货币 2 4 4" xfId="4922"/>
    <cellStyle name="货币 2 4 5" xfId="4923"/>
    <cellStyle name="货币 2 4 6" xfId="4924"/>
    <cellStyle name="货币 2 4 7" xfId="4925"/>
    <cellStyle name="货币 2 5" xfId="4926"/>
    <cellStyle name="货币 2 6" xfId="4927"/>
    <cellStyle name="计算 4 3 3 2 3" xfId="4928"/>
    <cellStyle name="计算 12" xfId="4929"/>
    <cellStyle name="计算 13" xfId="4930"/>
    <cellStyle name="计算 14" xfId="4931"/>
    <cellStyle name="计算 20" xfId="4932"/>
    <cellStyle name="计算 15" xfId="4933"/>
    <cellStyle name="计算 21" xfId="4934"/>
    <cellStyle name="计算 16" xfId="4935"/>
    <cellStyle name="输入 3 2 2 3 2" xfId="4936"/>
    <cellStyle name="计算 22" xfId="4937"/>
    <cellStyle name="计算 17" xfId="4938"/>
    <cellStyle name="输入 3 2 2 3 3" xfId="4939"/>
    <cellStyle name="计算 23" xfId="4940"/>
    <cellStyle name="计算 18" xfId="4941"/>
    <cellStyle name="计算 24" xfId="4942"/>
    <cellStyle name="计算 19" xfId="4943"/>
    <cellStyle name="计算 2" xfId="4944"/>
    <cellStyle name="计算 2 10" xfId="4945"/>
    <cellStyle name="计算 2 10 2" xfId="4946"/>
    <cellStyle name="计算 2 11" xfId="4947"/>
    <cellStyle name="计算 2 2" xfId="4948"/>
    <cellStyle name="计算 2 2 10" xfId="4949"/>
    <cellStyle name="计算 2 2 10 2" xfId="4950"/>
    <cellStyle name="计算 2 2 10 2 2" xfId="4951"/>
    <cellStyle name="计算 2 2 10 2 3" xfId="4952"/>
    <cellStyle name="计算 2 2 10 3" xfId="4953"/>
    <cellStyle name="计算 2 2 11" xfId="4954"/>
    <cellStyle name="计算 2 2 11 2" xfId="4955"/>
    <cellStyle name="计算 2 2 11 3" xfId="4956"/>
    <cellStyle name="计算 2 2 12" xfId="4957"/>
    <cellStyle name="计算 2 2 12 2" xfId="4958"/>
    <cellStyle name="计算 2 2 13" xfId="4959"/>
    <cellStyle name="计算 5 9" xfId="4960"/>
    <cellStyle name="计算 2 2 2" xfId="4961"/>
    <cellStyle name="计算 5 9 2" xfId="4962"/>
    <cellStyle name="计算 2 2 2 2" xfId="4963"/>
    <cellStyle name="计算 2 2 2 2 2" xfId="4964"/>
    <cellStyle name="输入 6 10" xfId="4965"/>
    <cellStyle name="计算 2 2 2 2 3" xfId="4966"/>
    <cellStyle name="计算 2 2 2 3" xfId="4967"/>
    <cellStyle name="计算 2 2 2 3 2" xfId="4968"/>
    <cellStyle name="计算 2 2 2 3 2 2" xfId="4969"/>
    <cellStyle name="输出 4 2 2 5 2 2" xfId="4970"/>
    <cellStyle name="计算 2 2 2 3 2 3" xfId="4971"/>
    <cellStyle name="计算 2 2 2 3 3" xfId="4972"/>
    <cellStyle name="计算 2 2 2 4" xfId="4973"/>
    <cellStyle name="计算 2 2 2 4 2" xfId="4974"/>
    <cellStyle name="计算 2 2 2 4 2 2" xfId="4975"/>
    <cellStyle name="计算 2 2 2 4 2 3" xfId="4976"/>
    <cellStyle name="计算 2 2 2 4 3" xfId="4977"/>
    <cellStyle name="计算 2 2 2 5" xfId="4978"/>
    <cellStyle name="计算 2 2 2 5 2" xfId="4979"/>
    <cellStyle name="计算 2 2 2 5 2 2" xfId="4980"/>
    <cellStyle name="计算 2 2 2 5 2 3" xfId="4981"/>
    <cellStyle name="计算 2 2 2 5 3" xfId="4982"/>
    <cellStyle name="输入 2 2 3 3 2" xfId="4983"/>
    <cellStyle name="计算 2 2 2 6" xfId="4984"/>
    <cellStyle name="输入 2 2 3 3 2 2" xfId="4985"/>
    <cellStyle name="计算 2 2 2 6 2" xfId="4986"/>
    <cellStyle name="输入 2 2 3 3 2 3" xfId="4987"/>
    <cellStyle name="计算 2 2 2 6 3" xfId="4988"/>
    <cellStyle name="输入 2 2 3 3 3" xfId="4989"/>
    <cellStyle name="计算 2 2 2 7" xfId="4990"/>
    <cellStyle name="注释 14" xfId="4991"/>
    <cellStyle name="计算 2 2 2 7 2" xfId="4992"/>
    <cellStyle name="计算 2 2 2 8" xfId="4993"/>
    <cellStyle name="计算 2 2 3" xfId="4994"/>
    <cellStyle name="计算 2 2 3 2" xfId="4995"/>
    <cellStyle name="计算 2 2 3 2 2" xfId="4996"/>
    <cellStyle name="计算 2 2 3 2 3" xfId="4997"/>
    <cellStyle name="计算 2 2 3 3" xfId="4998"/>
    <cellStyle name="计算 2 2 3 3 2" xfId="4999"/>
    <cellStyle name="计算 2 2 3 3 3" xfId="5000"/>
    <cellStyle name="计算 2 2 3 4" xfId="5001"/>
    <cellStyle name="计算 2 2 3 4 2" xfId="5002"/>
    <cellStyle name="计算 2 2 3 4 3" xfId="5003"/>
    <cellStyle name="计算 2 2 3 5" xfId="5004"/>
    <cellStyle name="计算 2 2 3 5 2" xfId="5005"/>
    <cellStyle name="计算 2 2 3 5 3" xfId="5006"/>
    <cellStyle name="输入 2 2 3 4 2" xfId="5007"/>
    <cellStyle name="计算 2 2 3 6" xfId="5008"/>
    <cellStyle name="输入 2 2 3 4 2 2" xfId="5009"/>
    <cellStyle name="计算 2 2 3 6 2" xfId="5010"/>
    <cellStyle name="输入 2 2 3 4 2 3" xfId="5011"/>
    <cellStyle name="计算 2 2 3 6 3" xfId="5012"/>
    <cellStyle name="输入 2 2 3 4 3" xfId="5013"/>
    <cellStyle name="计算 2 2 3 7" xfId="5014"/>
    <cellStyle name="计算 2 2 3 7 2" xfId="5015"/>
    <cellStyle name="计算 2 2 3 8" xfId="5016"/>
    <cellStyle name="计算 2 2 4" xfId="5017"/>
    <cellStyle name="计算 2 2 4 2" xfId="5018"/>
    <cellStyle name="计算 2 2 4 2 2" xfId="5019"/>
    <cellStyle name="计算 2 2 4 2 3" xfId="5020"/>
    <cellStyle name="计算 2 2 4 3" xfId="5021"/>
    <cellStyle name="计算 2 2 4 3 2" xfId="5022"/>
    <cellStyle name="计算 2 2 4 3 2 2" xfId="5023"/>
    <cellStyle name="输出 4 2 4 5 2 2" xfId="5024"/>
    <cellStyle name="计算 2 2 4 3 2 3" xfId="5025"/>
    <cellStyle name="计算 2 2 4 3 3" xfId="5026"/>
    <cellStyle name="计算 2 2 4 4" xfId="5027"/>
    <cellStyle name="计算 2 2 4 4 2" xfId="5028"/>
    <cellStyle name="计算 2 2 4 4 2 2" xfId="5029"/>
    <cellStyle name="计算 2 2 4 4 2 3" xfId="5030"/>
    <cellStyle name="计算 2 2 4 4 3" xfId="5031"/>
    <cellStyle name="计算 2 2 4 5" xfId="5032"/>
    <cellStyle name="计算 2 2 4 5 2" xfId="5033"/>
    <cellStyle name="计算 2 2 4 5 2 2" xfId="5034"/>
    <cellStyle name="计算 2 2 4 5 2 3" xfId="5035"/>
    <cellStyle name="计算 2 2 4 5 3" xfId="5036"/>
    <cellStyle name="输入 2 2 3 5 2" xfId="5037"/>
    <cellStyle name="计算 2 2 4 6" xfId="5038"/>
    <cellStyle name="输入 2 2 3 5 2 3" xfId="5039"/>
    <cellStyle name="计算 2 2 4 6 3" xfId="5040"/>
    <cellStyle name="输入 2 2 3 5 3" xfId="5041"/>
    <cellStyle name="计算 2 2 4 7" xfId="5042"/>
    <cellStyle name="计算 2 2 4 7 2" xfId="5043"/>
    <cellStyle name="计算 2 2 4 8" xfId="5044"/>
    <cellStyle name="计算 2 2 5" xfId="5045"/>
    <cellStyle name="计算 2 2 5 2" xfId="5046"/>
    <cellStyle name="计算 2 2 5 2 2" xfId="5047"/>
    <cellStyle name="计算 2 2 5 2 3" xfId="5048"/>
    <cellStyle name="计算 2 2 5 3" xfId="5049"/>
    <cellStyle name="计算 2 2 5 3 2" xfId="5050"/>
    <cellStyle name="计算 2 2 5 3 2 2" xfId="5051"/>
    <cellStyle name="计算 2 2 5 3 3" xfId="5052"/>
    <cellStyle name="计算 2 2 5 4" xfId="5053"/>
    <cellStyle name="计算 2 2 5 4 2" xfId="5054"/>
    <cellStyle name="计算 2 2 5 4 2 2" xfId="5055"/>
    <cellStyle name="计算 2 2 5 4 2 3" xfId="5056"/>
    <cellStyle name="计算 2 2 5 4 3" xfId="5057"/>
    <cellStyle name="计算 2 2 5 5" xfId="5058"/>
    <cellStyle name="计算 2 2 5 5 2" xfId="5059"/>
    <cellStyle name="计算 2 2 5 5 2 2" xfId="5060"/>
    <cellStyle name="计算 2 2 5 5 3" xfId="5061"/>
    <cellStyle name="输入 2 2 3 6 2" xfId="5062"/>
    <cellStyle name="计算 2 2 5 6" xfId="5063"/>
    <cellStyle name="计算 2 2 5 6 3" xfId="5064"/>
    <cellStyle name="输入 2 2 3 6 3" xfId="5065"/>
    <cellStyle name="计算 2 2 5 7" xfId="5066"/>
    <cellStyle name="计算 2 2 5 7 2" xfId="5067"/>
    <cellStyle name="计算 2 2 5 8" xfId="5068"/>
    <cellStyle name="计算 2 2 6" xfId="5069"/>
    <cellStyle name="计算 2 2 6 2" xfId="5070"/>
    <cellStyle name="计算 2 2 6 2 2" xfId="5071"/>
    <cellStyle name="计算 2 2 6 2 3" xfId="5072"/>
    <cellStyle name="计算 2 2 6 3" xfId="5073"/>
    <cellStyle name="计算 2 2 6 3 2" xfId="5074"/>
    <cellStyle name="计算 2 2 6 3 2 2" xfId="5075"/>
    <cellStyle name="输出 4 2 6 5 2 2" xfId="5076"/>
    <cellStyle name="计算 2 2 6 3 2 3" xfId="5077"/>
    <cellStyle name="计算 2 2 6 3 3" xfId="5078"/>
    <cellStyle name="计算 2 2 6 4 2 2" xfId="5079"/>
    <cellStyle name="计算 2 2 6 4 2 3" xfId="5080"/>
    <cellStyle name="计算 2 2 6 5 2" xfId="5081"/>
    <cellStyle name="计算 2 2 6 5 2 2" xfId="5082"/>
    <cellStyle name="计算 2 2 6 5 2 3" xfId="5083"/>
    <cellStyle name="计算 2 2 6 5 3" xfId="5084"/>
    <cellStyle name="计算 2 2 6 6 3" xfId="5085"/>
    <cellStyle name="计算 2 2 6 7" xfId="5086"/>
    <cellStyle name="计算 2 2 6 7 2" xfId="5087"/>
    <cellStyle name="计算 2 2 6 8" xfId="5088"/>
    <cellStyle name="计算 2 2 7" xfId="5089"/>
    <cellStyle name="计算 2 2 7 2" xfId="5090"/>
    <cellStyle name="计算 2 2 7 3" xfId="5091"/>
    <cellStyle name="计算 2 2 8" xfId="5092"/>
    <cellStyle name="计算 2 2 8 2" xfId="5093"/>
    <cellStyle name="计算 2 2 8 2 2" xfId="5094"/>
    <cellStyle name="计算 2 2 8 2 3" xfId="5095"/>
    <cellStyle name="计算 2 2 8 3" xfId="5096"/>
    <cellStyle name="计算 2 2 9" xfId="5097"/>
    <cellStyle name="计算 2 2 9 2" xfId="5098"/>
    <cellStyle name="计算 2 2 9 2 2" xfId="5099"/>
    <cellStyle name="计算 2 2 9 2 3" xfId="5100"/>
    <cellStyle name="计算 2 2 9 3" xfId="5101"/>
    <cellStyle name="计算 2 3" xfId="5102"/>
    <cellStyle name="计算 6 9" xfId="5103"/>
    <cellStyle name="计算 2 3 2" xfId="5104"/>
    <cellStyle name="计算 6 9 2" xfId="5105"/>
    <cellStyle name="计算 2 3 2 2" xfId="5106"/>
    <cellStyle name="计算 6 9 3" xfId="5107"/>
    <cellStyle name="计算 2 3 2 3" xfId="5108"/>
    <cellStyle name="计算 2 3 3" xfId="5109"/>
    <cellStyle name="计算 2 3 3 2" xfId="5110"/>
    <cellStyle name="计算 2 3 3 2 2" xfId="5111"/>
    <cellStyle name="计算 2 3 3 2 3" xfId="5112"/>
    <cellStyle name="计算 2 3 3 3" xfId="5113"/>
    <cellStyle name="计算 2 3 4" xfId="5114"/>
    <cellStyle name="计算 2 3 4 2" xfId="5115"/>
    <cellStyle name="计算 2 3 4 2 2" xfId="5116"/>
    <cellStyle name="强调 3 2" xfId="5117"/>
    <cellStyle name="计算 2 3 4 2 3" xfId="5118"/>
    <cellStyle name="计算 2 3 5" xfId="5119"/>
    <cellStyle name="计算 2 3 5 2" xfId="5120"/>
    <cellStyle name="计算 2 3 5 2 2" xfId="5121"/>
    <cellStyle name="计算 2 3 5 2 3" xfId="5122"/>
    <cellStyle name="计算 2 3 6" xfId="5123"/>
    <cellStyle name="计算 2 3 6 2" xfId="5124"/>
    <cellStyle name="计算 2 3 6 3" xfId="5125"/>
    <cellStyle name="计算 2 3 7" xfId="5126"/>
    <cellStyle name="计算 2 3 7 2" xfId="5127"/>
    <cellStyle name="计算 2 3 8" xfId="5128"/>
    <cellStyle name="计算 2 4" xfId="5129"/>
    <cellStyle name="计算 2 4 2" xfId="5130"/>
    <cellStyle name="输出 2 2 6 3" xfId="5131"/>
    <cellStyle name="计算 2 4 2 2" xfId="5132"/>
    <cellStyle name="输出 2 2 6 4" xfId="5133"/>
    <cellStyle name="计算 2 4 2 3" xfId="5134"/>
    <cellStyle name="计算 2 4 3" xfId="5135"/>
    <cellStyle name="输出 2 2 7 3" xfId="5136"/>
    <cellStyle name="计算 2 4 3 2" xfId="5137"/>
    <cellStyle name="计算 2 4 3 2 2" xfId="5138"/>
    <cellStyle name="计算 2 4 3 2 3" xfId="5139"/>
    <cellStyle name="计算 2 4 3 3" xfId="5140"/>
    <cellStyle name="计算 2 4 4" xfId="5141"/>
    <cellStyle name="输出 2 2 8 3" xfId="5142"/>
    <cellStyle name="计算 2 4 4 2" xfId="5143"/>
    <cellStyle name="计算 2 4 4 3" xfId="5144"/>
    <cellStyle name="适中 4 2 2" xfId="5145"/>
    <cellStyle name="计算 2 4 5" xfId="5146"/>
    <cellStyle name="输出 2 2 9 3" xfId="5147"/>
    <cellStyle name="计算 2 4 5 2" xfId="5148"/>
    <cellStyle name="计算 2 4 5 2 2" xfId="5149"/>
    <cellStyle name="计算 2 4 5 2 3" xfId="5150"/>
    <cellStyle name="计算 2 4 5 3" xfId="5151"/>
    <cellStyle name="适中 4 2 3" xfId="5152"/>
    <cellStyle name="计算 2 4 6" xfId="5153"/>
    <cellStyle name="计算 2 4 6 2" xfId="5154"/>
    <cellStyle name="计算 2 4 6 3" xfId="5155"/>
    <cellStyle name="适中 4 2 4" xfId="5156"/>
    <cellStyle name="计算 2 4 7" xfId="5157"/>
    <cellStyle name="计算 2 4 7 2" xfId="5158"/>
    <cellStyle name="适中 4 2 5" xfId="5159"/>
    <cellStyle name="计算 2 4 8" xfId="5160"/>
    <cellStyle name="计算 2 5" xfId="5161"/>
    <cellStyle name="计算 2 5 2" xfId="5162"/>
    <cellStyle name="计算 2 5 3" xfId="5163"/>
    <cellStyle name="计算 2 6" xfId="5164"/>
    <cellStyle name="计算 2 6 2" xfId="5165"/>
    <cellStyle name="输出 2 4 6 3" xfId="5166"/>
    <cellStyle name="计算 2 6 2 2" xfId="5167"/>
    <cellStyle name="计算 2 6 2 3" xfId="5168"/>
    <cellStyle name="计算 2 6 3" xfId="5169"/>
    <cellStyle name="计算 2 7" xfId="5170"/>
    <cellStyle name="计算 2 7 2" xfId="5171"/>
    <cellStyle name="计算 2 7 2 2" xfId="5172"/>
    <cellStyle name="计算 2 7 2 3" xfId="5173"/>
    <cellStyle name="计算 2 7 3" xfId="5174"/>
    <cellStyle name="计算 2 8" xfId="5175"/>
    <cellStyle name="计算 2 8 2" xfId="5176"/>
    <cellStyle name="计算 2 8 2 2" xfId="5177"/>
    <cellStyle name="计算 2 8 2 3" xfId="5178"/>
    <cellStyle name="计算 2 8 3" xfId="5179"/>
    <cellStyle name="计算 2 9" xfId="5180"/>
    <cellStyle name="计算 2 9 2" xfId="5181"/>
    <cellStyle name="计算 2 9 3" xfId="5182"/>
    <cellStyle name="计算 30" xfId="5183"/>
    <cellStyle name="计算 25" xfId="5184"/>
    <cellStyle name="计算 31" xfId="5185"/>
    <cellStyle name="计算 26" xfId="5186"/>
    <cellStyle name="计算 32" xfId="5187"/>
    <cellStyle name="计算 27" xfId="5188"/>
    <cellStyle name="计算 33" xfId="5189"/>
    <cellStyle name="计算 28" xfId="5190"/>
    <cellStyle name="计算 34" xfId="5191"/>
    <cellStyle name="计算 29" xfId="5192"/>
    <cellStyle name="计算 3" xfId="5193"/>
    <cellStyle name="计算 3 10" xfId="5194"/>
    <cellStyle name="计算 3 10 2" xfId="5195"/>
    <cellStyle name="计算 3 11" xfId="5196"/>
    <cellStyle name="计算 3 2" xfId="5197"/>
    <cellStyle name="计算 3 2 10" xfId="5198"/>
    <cellStyle name="计算 3 2 10 2" xfId="5199"/>
    <cellStyle name="计算 3 2 10 2 3" xfId="5200"/>
    <cellStyle name="计算 3 2 10 3" xfId="5201"/>
    <cellStyle name="注释 3 2 3 7 2" xfId="5202"/>
    <cellStyle name="计算 3 2 11" xfId="5203"/>
    <cellStyle name="计算 3 2 11 3" xfId="5204"/>
    <cellStyle name="计算 3 2 12" xfId="5205"/>
    <cellStyle name="千位分隔 13" xfId="5206"/>
    <cellStyle name="计算 3 2 12 2" xfId="5207"/>
    <cellStyle name="计算 3 2 13" xfId="5208"/>
    <cellStyle name="计算 3 2 2" xfId="5209"/>
    <cellStyle name="计算 3 2 2 2" xfId="5210"/>
    <cellStyle name="计算 3 2 2 2 2" xfId="5211"/>
    <cellStyle name="计算 3 2 2 3" xfId="5212"/>
    <cellStyle name="计算 3 2 2 3 2 2" xfId="5213"/>
    <cellStyle name="计算 3 2 2 3 2 3" xfId="5214"/>
    <cellStyle name="计算 3 2 2 4" xfId="5215"/>
    <cellStyle name="计算 3 2 2 4 2" xfId="5216"/>
    <cellStyle name="计算 3 2 2 4 2 2" xfId="5217"/>
    <cellStyle name="计算 3 2 2 4 2 3" xfId="5218"/>
    <cellStyle name="计算 3 2 2 4 3" xfId="5219"/>
    <cellStyle name="计算 3 2 2 5" xfId="5220"/>
    <cellStyle name="计算 3 2 2 5 2" xfId="5221"/>
    <cellStyle name="计算 3 2 2 5 2 2" xfId="5222"/>
    <cellStyle name="计算 3 2 2 5 2 3" xfId="5223"/>
    <cellStyle name="计算 3 2 2 5 3" xfId="5224"/>
    <cellStyle name="计算 3 2 2 6" xfId="5225"/>
    <cellStyle name="计算 3 2 2 6 2" xfId="5226"/>
    <cellStyle name="计算 3 2 2 6 3" xfId="5227"/>
    <cellStyle name="计算 3 2 2 7" xfId="5228"/>
    <cellStyle name="计算 3 2 2 7 2" xfId="5229"/>
    <cellStyle name="计算 3 2 2 8" xfId="5230"/>
    <cellStyle name="计算 3 2 3" xfId="5231"/>
    <cellStyle name="计算 3 2 3 2" xfId="5232"/>
    <cellStyle name="计算 3 2 3 2 2" xfId="5233"/>
    <cellStyle name="计算 3 2 3 2 3" xfId="5234"/>
    <cellStyle name="计算 3 2 3 3" xfId="5235"/>
    <cellStyle name="计算 3 2 3 3 2 2" xfId="5236"/>
    <cellStyle name="计算 3 2 3 3 2 3" xfId="5237"/>
    <cellStyle name="计算 3 2 3 4" xfId="5238"/>
    <cellStyle name="计算 3 2 3 4 2" xfId="5239"/>
    <cellStyle name="计算 3 2 3 4 2 2" xfId="5240"/>
    <cellStyle name="计算 3 2 3 4 2 3" xfId="5241"/>
    <cellStyle name="计算 3 2 3 4 3" xfId="5242"/>
    <cellStyle name="计算 3 2 3 5" xfId="5243"/>
    <cellStyle name="计算 3 2 3 5 2 3" xfId="5244"/>
    <cellStyle name="计算 3 2 3 6" xfId="5245"/>
    <cellStyle name="计算 3 2 3 7" xfId="5246"/>
    <cellStyle name="计算 3 2 3 8" xfId="5247"/>
    <cellStyle name="计算 3 2 4" xfId="5248"/>
    <cellStyle name="计算 3 2 4 2" xfId="5249"/>
    <cellStyle name="计算 3 2 4 2 2" xfId="5250"/>
    <cellStyle name="计算 3 2 4 2 3" xfId="5251"/>
    <cellStyle name="计算 3 2 4 3" xfId="5252"/>
    <cellStyle name="计算 3 2 4 3 2" xfId="5253"/>
    <cellStyle name="计算 3 2 4 3 2 2" xfId="5254"/>
    <cellStyle name="计算 3 2 4 3 2 3" xfId="5255"/>
    <cellStyle name="计算 3 2 4 3 3" xfId="5256"/>
    <cellStyle name="计算 3 2 4 4" xfId="5257"/>
    <cellStyle name="千位分隔 6 7" xfId="5258"/>
    <cellStyle name="计算 3 2 4 4 2" xfId="5259"/>
    <cellStyle name="计算 3 2 4 4 2 2" xfId="5260"/>
    <cellStyle name="计算 3 2 4 4 2 3" xfId="5261"/>
    <cellStyle name="千位分隔 6 8" xfId="5262"/>
    <cellStyle name="计算 3 2 4 4 3" xfId="5263"/>
    <cellStyle name="计算 3 2 4 5" xfId="5264"/>
    <cellStyle name="千位分隔 7 7" xfId="5265"/>
    <cellStyle name="计算 3 2 4 5 2" xfId="5266"/>
    <cellStyle name="计算 3 2 4 5 2 2" xfId="5267"/>
    <cellStyle name="计算 3 2 4 5 2 3" xfId="5268"/>
    <cellStyle name="计算 3 2 4 5 3" xfId="5269"/>
    <cellStyle name="计算 3 2 4 6" xfId="5270"/>
    <cellStyle name="千位分隔 8 7" xfId="5271"/>
    <cellStyle name="计算 3 2 4 6 2" xfId="5272"/>
    <cellStyle name="千位分隔 8 8" xfId="5273"/>
    <cellStyle name="计算 3 2 4 6 3" xfId="5274"/>
    <cellStyle name="计算 3 2 4 7" xfId="5275"/>
    <cellStyle name="千位分隔 9 7" xfId="5276"/>
    <cellStyle name="计算 3 2 4 7 2" xfId="5277"/>
    <cellStyle name="计算 3 2 4 8" xfId="5278"/>
    <cellStyle name="计算 3 2 5" xfId="5279"/>
    <cellStyle name="计算 3 2 5 2" xfId="5280"/>
    <cellStyle name="计算 3 2 5 2 2" xfId="5281"/>
    <cellStyle name="计算 3 2 5 2 3" xfId="5282"/>
    <cellStyle name="计算 3 2 5 3" xfId="5283"/>
    <cellStyle name="计算 3 2 5 3 2" xfId="5284"/>
    <cellStyle name="计算 3 2 5 3 2 2" xfId="5285"/>
    <cellStyle name="计算 3 2 5 3 2 3" xfId="5286"/>
    <cellStyle name="计算 3 2 5 3 3" xfId="5287"/>
    <cellStyle name="计算 3 2 5 4" xfId="5288"/>
    <cellStyle name="计算 3 2 5 4 2" xfId="5289"/>
    <cellStyle name="计算 3 2 5 4 2 2" xfId="5290"/>
    <cellStyle name="计算 3 2 5 4 2 3" xfId="5291"/>
    <cellStyle name="计算 3 2 5 4 3" xfId="5292"/>
    <cellStyle name="计算 3 2 5 5" xfId="5293"/>
    <cellStyle name="计算 3 2 5 5 2" xfId="5294"/>
    <cellStyle name="计算 3 2 5 5 2 2" xfId="5295"/>
    <cellStyle name="计算 3 2 5 5 2 3" xfId="5296"/>
    <cellStyle name="计算 3 2 5 5 3" xfId="5297"/>
    <cellStyle name="计算 3 2 5 6" xfId="5298"/>
    <cellStyle name="计算 3 2 5 6 2" xfId="5299"/>
    <cellStyle name="计算 3 2 5 6 3" xfId="5300"/>
    <cellStyle name="计算 3 2 5 7" xfId="5301"/>
    <cellStyle name="计算 3 2 5 7 2" xfId="5302"/>
    <cellStyle name="计算 3 2 5 8" xfId="5303"/>
    <cellStyle name="计算 3 2 6" xfId="5304"/>
    <cellStyle name="计算 3 2 6 2" xfId="5305"/>
    <cellStyle name="计算 3 2 6 2 2" xfId="5306"/>
    <cellStyle name="计算 3 2 6 2 3" xfId="5307"/>
    <cellStyle name="计算 3 2 6 3" xfId="5308"/>
    <cellStyle name="计算 3 2 6 3 2" xfId="5309"/>
    <cellStyle name="计算 3 2 6 3 2 2" xfId="5310"/>
    <cellStyle name="计算 3 2 6 3 2 3" xfId="5311"/>
    <cellStyle name="计算 3 2 6 3 3" xfId="5312"/>
    <cellStyle name="计算 3 2 6 4" xfId="5313"/>
    <cellStyle name="计算 3 2 6 4 2" xfId="5314"/>
    <cellStyle name="计算 3 2 6 4 2 2" xfId="5315"/>
    <cellStyle name="计算 3 2 6 4 2 3" xfId="5316"/>
    <cellStyle name="计算 3 2 6 4 3" xfId="5317"/>
    <cellStyle name="计算 3 2 6 5" xfId="5318"/>
    <cellStyle name="计算 3 2 6 5 2" xfId="5319"/>
    <cellStyle name="计算 3 2 6 5 2 2" xfId="5320"/>
    <cellStyle name="计算 3 2 6 5 2 3" xfId="5321"/>
    <cellStyle name="计算 3 2 6 5 3" xfId="5322"/>
    <cellStyle name="计算 3 2 6 6" xfId="5323"/>
    <cellStyle name="计算 3 2 6 6 2" xfId="5324"/>
    <cellStyle name="计算 3 2 6 6 3" xfId="5325"/>
    <cellStyle name="计算 3 2 6 7" xfId="5326"/>
    <cellStyle name="计算 3 2 6 7 2" xfId="5327"/>
    <cellStyle name="计算 3 2 6 8" xfId="5328"/>
    <cellStyle name="计算 3 2 7" xfId="5329"/>
    <cellStyle name="计算 3 2 7 2" xfId="5330"/>
    <cellStyle name="计算 3 2 7 3" xfId="5331"/>
    <cellStyle name="计算 3 2 8" xfId="5332"/>
    <cellStyle name="计算 3 2 8 2" xfId="5333"/>
    <cellStyle name="计算 3 2 8 2 2" xfId="5334"/>
    <cellStyle name="计算 3 2 8 2 3" xfId="5335"/>
    <cellStyle name="计算 3 2 8 3" xfId="5336"/>
    <cellStyle name="计算 4 2 6 2" xfId="5337"/>
    <cellStyle name="计算 3 2 9" xfId="5338"/>
    <cellStyle name="计算 4 2 6 2 2" xfId="5339"/>
    <cellStyle name="计算 3 2 9 2" xfId="5340"/>
    <cellStyle name="计算 3 2 9 2 2" xfId="5341"/>
    <cellStyle name="计算 3 2 9 2 3" xfId="5342"/>
    <cellStyle name="计算 4 2 6 2 3" xfId="5343"/>
    <cellStyle name="计算 3 2 9 3" xfId="5344"/>
    <cellStyle name="计算 3 3" xfId="5345"/>
    <cellStyle name="计算 3 3 2" xfId="5346"/>
    <cellStyle name="计算 3 3 2 2" xfId="5347"/>
    <cellStyle name="计算 3 3 2 3" xfId="5348"/>
    <cellStyle name="计算 3 3 3" xfId="5349"/>
    <cellStyle name="计算 3 3 3 2" xfId="5350"/>
    <cellStyle name="计算 3 3 3 2 2" xfId="5351"/>
    <cellStyle name="计算 3 3 3 2 3" xfId="5352"/>
    <cellStyle name="计算 3 3 4" xfId="5353"/>
    <cellStyle name="计算 3 3 4 2" xfId="5354"/>
    <cellStyle name="计算 3 3 4 2 2" xfId="5355"/>
    <cellStyle name="计算 3 3 4 2 3" xfId="5356"/>
    <cellStyle name="计算 3 3 4 3" xfId="5357"/>
    <cellStyle name="计算 3 3 5" xfId="5358"/>
    <cellStyle name="计算 3 3 5 2" xfId="5359"/>
    <cellStyle name="计算 3 3 5 2 2" xfId="5360"/>
    <cellStyle name="计算 3 3 5 2 3" xfId="5361"/>
    <cellStyle name="计算 3 3 5 3" xfId="5362"/>
    <cellStyle name="计算 3 3 6" xfId="5363"/>
    <cellStyle name="计算 3 3 6 2" xfId="5364"/>
    <cellStyle name="计算 3 3 6 3" xfId="5365"/>
    <cellStyle name="计算 3 3 7" xfId="5366"/>
    <cellStyle name="计算 3 3 7 2" xfId="5367"/>
    <cellStyle name="计算 3 3 8" xfId="5368"/>
    <cellStyle name="计算 3 4" xfId="5369"/>
    <cellStyle name="计算 3 4 2" xfId="5370"/>
    <cellStyle name="输出 3 2 6 3" xfId="5371"/>
    <cellStyle name="计算 3 4 2 2" xfId="5372"/>
    <cellStyle name="输出 3 2 6 4" xfId="5373"/>
    <cellStyle name="计算 3 4 2 3" xfId="5374"/>
    <cellStyle name="计算 3 4 3" xfId="5375"/>
    <cellStyle name="输出 3 2 7 3" xfId="5376"/>
    <cellStyle name="计算 3 4 3 2" xfId="5377"/>
    <cellStyle name="计算 3 4 3 2 2" xfId="5378"/>
    <cellStyle name="计算 3 4 3 2 3" xfId="5379"/>
    <cellStyle name="计算 3 4 3 3" xfId="5380"/>
    <cellStyle name="计算 3 4 4" xfId="5381"/>
    <cellStyle name="输出 3 2 8 3" xfId="5382"/>
    <cellStyle name="计算 3 4 4 2" xfId="5383"/>
    <cellStyle name="计算 3 4 4 2 2" xfId="5384"/>
    <cellStyle name="计算 3 4 4 2 3" xfId="5385"/>
    <cellStyle name="计算 3 4 4 3" xfId="5386"/>
    <cellStyle name="计算 3 4 5" xfId="5387"/>
    <cellStyle name="输出 3 2 9 3" xfId="5388"/>
    <cellStyle name="计算 3 4 5 2" xfId="5389"/>
    <cellStyle name="计算 3 4 5 2 2" xfId="5390"/>
    <cellStyle name="计算 3 4 5 2 3" xfId="5391"/>
    <cellStyle name="计算 3 4 5 3" xfId="5392"/>
    <cellStyle name="计算 3 4 6" xfId="5393"/>
    <cellStyle name="计算 3 4 6 2" xfId="5394"/>
    <cellStyle name="计算 3 4 6 3" xfId="5395"/>
    <cellStyle name="计算 3 4 7" xfId="5396"/>
    <cellStyle name="计算 3 4 7 2" xfId="5397"/>
    <cellStyle name="计算 3 4 8" xfId="5398"/>
    <cellStyle name="计算 3 5" xfId="5399"/>
    <cellStyle name="计算 3 6" xfId="5400"/>
    <cellStyle name="计算 3 6 2" xfId="5401"/>
    <cellStyle name="输出 3 4 6 3" xfId="5402"/>
    <cellStyle name="计算 3 6 2 2" xfId="5403"/>
    <cellStyle name="计算 3 6 2 3" xfId="5404"/>
    <cellStyle name="计算 3 6 3" xfId="5405"/>
    <cellStyle name="计算 3 7" xfId="5406"/>
    <cellStyle name="输入 48" xfId="5407"/>
    <cellStyle name="计算 3 7 2" xfId="5408"/>
    <cellStyle name="计算 3 7 2 2" xfId="5409"/>
    <cellStyle name="计算 3 7 2 3" xfId="5410"/>
    <cellStyle name="计算 3 7 3" xfId="5411"/>
    <cellStyle name="计算 3 8" xfId="5412"/>
    <cellStyle name="计算 3 8 2" xfId="5413"/>
    <cellStyle name="计算 3 8 2 2" xfId="5414"/>
    <cellStyle name="计算 3 8 2 3" xfId="5415"/>
    <cellStyle name="计算 3 8 3" xfId="5416"/>
    <cellStyle name="计算 3 9" xfId="5417"/>
    <cellStyle name="计算 3 9 2" xfId="5418"/>
    <cellStyle name="计算 3 9 3" xfId="5419"/>
    <cellStyle name="计算 40" xfId="5420"/>
    <cellStyle name="计算 35" xfId="5421"/>
    <cellStyle name="计算 43" xfId="5422"/>
    <cellStyle name="计算 38" xfId="5423"/>
    <cellStyle name="计算 44" xfId="5424"/>
    <cellStyle name="计算 39" xfId="5425"/>
    <cellStyle name="计算 4" xfId="5426"/>
    <cellStyle name="计算 4 10" xfId="5427"/>
    <cellStyle name="计算 4 10 2" xfId="5428"/>
    <cellStyle name="计算 4 11" xfId="5429"/>
    <cellStyle name="计算 4 2" xfId="5430"/>
    <cellStyle name="计算 4 2 10" xfId="5431"/>
    <cellStyle name="计算 4 2 10 2" xfId="5432"/>
    <cellStyle name="计算 4 2 10 2 2" xfId="5433"/>
    <cellStyle name="输入 3 2 3 4 2 2" xfId="5434"/>
    <cellStyle name="计算 4 2 10 2 3" xfId="5435"/>
    <cellStyle name="计算 4 2 10 3" xfId="5436"/>
    <cellStyle name="计算 4 2 11" xfId="5437"/>
    <cellStyle name="计算 4 2 11 2" xfId="5438"/>
    <cellStyle name="计算 4 2 11 3" xfId="5439"/>
    <cellStyle name="计算 4 2 12" xfId="5440"/>
    <cellStyle name="计算 4 2 12 2" xfId="5441"/>
    <cellStyle name="计算 4 2 13" xfId="5442"/>
    <cellStyle name="计算 4 2 2" xfId="5443"/>
    <cellStyle name="计算 4 2 2 2" xfId="5444"/>
    <cellStyle name="计算 4 2 2 2 2" xfId="5445"/>
    <cellStyle name="计算 4 2 2 2 3" xfId="5446"/>
    <cellStyle name="计算 4 2 2 3 2" xfId="5447"/>
    <cellStyle name="计算 4 2 2 3 2 2" xfId="5448"/>
    <cellStyle name="计算 4 2 2 3 2 3" xfId="5449"/>
    <cellStyle name="计算 4 2 2 3 3" xfId="5450"/>
    <cellStyle name="计算 4 2 2 4 2" xfId="5451"/>
    <cellStyle name="计算 4 2 2 4 2 2" xfId="5452"/>
    <cellStyle name="计算 4 2 2 4 2 3" xfId="5453"/>
    <cellStyle name="计算 4 2 2 4 3" xfId="5454"/>
    <cellStyle name="计算 4 2 2 5" xfId="5455"/>
    <cellStyle name="计算 4 2 2 5 2" xfId="5456"/>
    <cellStyle name="计算 4 2 2 5 2 2" xfId="5457"/>
    <cellStyle name="计算 4 2 2 5 2 3" xfId="5458"/>
    <cellStyle name="计算 4 2 2 6" xfId="5459"/>
    <cellStyle name="计算 4 2 2 6 2" xfId="5460"/>
    <cellStyle name="计算 4 2 2 6 3" xfId="5461"/>
    <cellStyle name="计算 4 2 2 7" xfId="5462"/>
    <cellStyle name="计算 4 2 2 7 2" xfId="5463"/>
    <cellStyle name="计算 4 2 2 8" xfId="5464"/>
    <cellStyle name="计算 4 2 3" xfId="5465"/>
    <cellStyle name="计算 4 2 3 2" xfId="5466"/>
    <cellStyle name="计算 4 2 3 2 2" xfId="5467"/>
    <cellStyle name="计算 4 2 3 2 3" xfId="5468"/>
    <cellStyle name="计算 4 2 3 3 2 2" xfId="5469"/>
    <cellStyle name="计算 4 2 3 3 2 3" xfId="5470"/>
    <cellStyle name="计算 4 2 3 4 2" xfId="5471"/>
    <cellStyle name="计算 4 2 3 4 2 2" xfId="5472"/>
    <cellStyle name="计算 4 2 3 4 2 3" xfId="5473"/>
    <cellStyle name="计算 4 2 3 4 3" xfId="5474"/>
    <cellStyle name="计算 4 2 3 5" xfId="5475"/>
    <cellStyle name="计算 4 2 3 5 2" xfId="5476"/>
    <cellStyle name="计算 4 2 3 5 2 2" xfId="5477"/>
    <cellStyle name="计算 4 2 3 5 2 3" xfId="5478"/>
    <cellStyle name="计算 4 2 3 5 3" xfId="5479"/>
    <cellStyle name="计算 4 2 3 6" xfId="5480"/>
    <cellStyle name="计算 4 2 3 7" xfId="5481"/>
    <cellStyle name="计算 4 2 3 7 2" xfId="5482"/>
    <cellStyle name="计算 4 2 3 8" xfId="5483"/>
    <cellStyle name="计算 4 2 4" xfId="5484"/>
    <cellStyle name="计算 4 2 4 2" xfId="5485"/>
    <cellStyle name="计算 4 2 4 2 2" xfId="5486"/>
    <cellStyle name="计算 4 2 4 2 3" xfId="5487"/>
    <cellStyle name="计算 4 2 4 3 2 2" xfId="5488"/>
    <cellStyle name="计算 4 2 4 3 2 3" xfId="5489"/>
    <cellStyle name="计算 4 2 4 4 2" xfId="5490"/>
    <cellStyle name="计算 4 2 4 4 2 2" xfId="5491"/>
    <cellStyle name="计算 4 2 4 4 2 3" xfId="5492"/>
    <cellStyle name="计算 4 2 4 4 3" xfId="5493"/>
    <cellStyle name="计算 4 2 4 5" xfId="5494"/>
    <cellStyle name="计算 4 2 4 5 2" xfId="5495"/>
    <cellStyle name="计算 4 2 4 5 2 2" xfId="5496"/>
    <cellStyle name="计算 4 2 4 5 2 3" xfId="5497"/>
    <cellStyle name="计算 4 2 4 5 3" xfId="5498"/>
    <cellStyle name="计算 4 2 4 6" xfId="5499"/>
    <cellStyle name="计算 4 2 4 7" xfId="5500"/>
    <cellStyle name="计算 4 2 4 7 2" xfId="5501"/>
    <cellStyle name="计算 4 2 4 8" xfId="5502"/>
    <cellStyle name="计算 4 2 5" xfId="5503"/>
    <cellStyle name="计算 4 2 5 2" xfId="5504"/>
    <cellStyle name="计算 4 2 5 2 2" xfId="5505"/>
    <cellStyle name="计算 4 2 5 2 3" xfId="5506"/>
    <cellStyle name="计算 4 2 5 3 2 3" xfId="5507"/>
    <cellStyle name="计算 4 2 5 4 2" xfId="5508"/>
    <cellStyle name="计算 4 2 5 4 2 3" xfId="5509"/>
    <cellStyle name="计算 4 2 5 4 3" xfId="5510"/>
    <cellStyle name="计算 4 2 5 5" xfId="5511"/>
    <cellStyle name="计算 4 2 5 5 2" xfId="5512"/>
    <cellStyle name="计算 4 2 5 5 2 3" xfId="5513"/>
    <cellStyle name="计算 4 2 5 5 3" xfId="5514"/>
    <cellStyle name="计算 4 2 5 6" xfId="5515"/>
    <cellStyle name="计算 4 2 5 7" xfId="5516"/>
    <cellStyle name="计算 4 2 5 7 2" xfId="5517"/>
    <cellStyle name="计算 4 2 5 8" xfId="5518"/>
    <cellStyle name="计算 4 2 6" xfId="5519"/>
    <cellStyle name="计算 4 2 6 3 2" xfId="5520"/>
    <cellStyle name="计算 4 2 6 3 2 2" xfId="5521"/>
    <cellStyle name="计算 4 2 6 3 2 3" xfId="5522"/>
    <cellStyle name="计算 4 2 6 3 3" xfId="5523"/>
    <cellStyle name="计算 4 2 6 4 2" xfId="5524"/>
    <cellStyle name="计算 4 2 6 4 2 2" xfId="5525"/>
    <cellStyle name="计算 4 2 6 4 2 3" xfId="5526"/>
    <cellStyle name="计算 4 2 6 4 3" xfId="5527"/>
    <cellStyle name="计算 4 2 6 5" xfId="5528"/>
    <cellStyle name="计算 4 2 6 5 2" xfId="5529"/>
    <cellStyle name="计算 4 2 6 5 2 2" xfId="5530"/>
    <cellStyle name="计算 4 2 6 5 2 3" xfId="5531"/>
    <cellStyle name="计算 4 2 6 5 3" xfId="5532"/>
    <cellStyle name="计算 4 2 6 6" xfId="5533"/>
    <cellStyle name="计算 4 2 6 6 2" xfId="5534"/>
    <cellStyle name="计算 4 2 6 7" xfId="5535"/>
    <cellStyle name="计算 4 2 6 7 2" xfId="5536"/>
    <cellStyle name="计算 4 2 6 8" xfId="5537"/>
    <cellStyle name="计算 4 2 7" xfId="5538"/>
    <cellStyle name="计算 4 2 7 2" xfId="5539"/>
    <cellStyle name="计算 4 2 8" xfId="5540"/>
    <cellStyle name="计算 4 2 8 2" xfId="5541"/>
    <cellStyle name="计算 4 2 8 2 2" xfId="5542"/>
    <cellStyle name="计算 4 2 8 2 3" xfId="5543"/>
    <cellStyle name="计算 4 2 8 3" xfId="5544"/>
    <cellStyle name="计算 4 3 6 2" xfId="5545"/>
    <cellStyle name="计算 4 2 9" xfId="5546"/>
    <cellStyle name="计算 4 2 9 2" xfId="5547"/>
    <cellStyle name="注释 5 2 3 3" xfId="5548"/>
    <cellStyle name="计算 4 2 9 2 2" xfId="5549"/>
    <cellStyle name="计算 4 2 9 2 3" xfId="5550"/>
    <cellStyle name="计算 4 3" xfId="5551"/>
    <cellStyle name="计算 4 3 2" xfId="5552"/>
    <cellStyle name="计算 4 3 2 2" xfId="5553"/>
    <cellStyle name="计算 4 3 3" xfId="5554"/>
    <cellStyle name="计算 4 3 3 2" xfId="5555"/>
    <cellStyle name="计算 4 3 4" xfId="5556"/>
    <cellStyle name="计算 4 3 4 2" xfId="5557"/>
    <cellStyle name="计算 4 3 4 2 2" xfId="5558"/>
    <cellStyle name="计算 4 3 4 2 3" xfId="5559"/>
    <cellStyle name="计算 4 3 5" xfId="5560"/>
    <cellStyle name="计算 4 3 5 2" xfId="5561"/>
    <cellStyle name="计算 4 3 5 2 2" xfId="5562"/>
    <cellStyle name="计算 4 3 6" xfId="5563"/>
    <cellStyle name="计算 4 3 7" xfId="5564"/>
    <cellStyle name="计算 4 3 7 2" xfId="5565"/>
    <cellStyle name="计算 4 3 8" xfId="5566"/>
    <cellStyle name="计算 4 4" xfId="5567"/>
    <cellStyle name="计算 4 4 2" xfId="5568"/>
    <cellStyle name="输出 4 2 6 3" xfId="5569"/>
    <cellStyle name="计算 4 4 2 2" xfId="5570"/>
    <cellStyle name="输出 4 2 6 4" xfId="5571"/>
    <cellStyle name="计算 4 4 2 3" xfId="5572"/>
    <cellStyle name="计算 4 4 3" xfId="5573"/>
    <cellStyle name="输出 4 2 7 3" xfId="5574"/>
    <cellStyle name="计算 4 4 3 2" xfId="5575"/>
    <cellStyle name="计算 4 4 3 2 2" xfId="5576"/>
    <cellStyle name="输出 4 2 12 2" xfId="5577"/>
    <cellStyle name="计算 4 4 3 2 3" xfId="5578"/>
    <cellStyle name="计算 4 4 3 3" xfId="5579"/>
    <cellStyle name="计算 4 4 4" xfId="5580"/>
    <cellStyle name="输出 4 2 8 3" xfId="5581"/>
    <cellStyle name="计算 4 4 4 2" xfId="5582"/>
    <cellStyle name="计算 4 4 4 2 2" xfId="5583"/>
    <cellStyle name="计算 4 4 4 2 3" xfId="5584"/>
    <cellStyle name="计算 4 4 4 3" xfId="5585"/>
    <cellStyle name="计算 4 4 5" xfId="5586"/>
    <cellStyle name="输出 4 2 9 3" xfId="5587"/>
    <cellStyle name="计算 4 4 5 2" xfId="5588"/>
    <cellStyle name="计算 4 4 5 2 2" xfId="5589"/>
    <cellStyle name="计算 4 4 5 3" xfId="5590"/>
    <cellStyle name="计算 4 4 6" xfId="5591"/>
    <cellStyle name="计算 4 4 6 2" xfId="5592"/>
    <cellStyle name="计算 4 4 6 3" xfId="5593"/>
    <cellStyle name="计算 4 4 7" xfId="5594"/>
    <cellStyle name="计算 4 4 7 2" xfId="5595"/>
    <cellStyle name="计算 4 4 8" xfId="5596"/>
    <cellStyle name="输出 2 3 3 2 2" xfId="5597"/>
    <cellStyle name="计算 4 5" xfId="5598"/>
    <cellStyle name="计算 4 5 2" xfId="5599"/>
    <cellStyle name="计算 4 5 3" xfId="5600"/>
    <cellStyle name="输入 4 2 8 2 2" xfId="5601"/>
    <cellStyle name="输出 2 3 3 2 3" xfId="5602"/>
    <cellStyle name="计算 4 6" xfId="5603"/>
    <cellStyle name="计算 4 6 2" xfId="5604"/>
    <cellStyle name="输出 4 4 6 3" xfId="5605"/>
    <cellStyle name="计算 4 6 2 2" xfId="5606"/>
    <cellStyle name="计算 4 6 3" xfId="5607"/>
    <cellStyle name="输入 4 2 8 2 3" xfId="5608"/>
    <cellStyle name="计算 4 7" xfId="5609"/>
    <cellStyle name="计算 4 7 2" xfId="5610"/>
    <cellStyle name="计算 4 7 2 2" xfId="5611"/>
    <cellStyle name="计算 4 7 3" xfId="5612"/>
    <cellStyle name="计算 4 8" xfId="5613"/>
    <cellStyle name="计算 4 8 2" xfId="5614"/>
    <cellStyle name="计算 4 8 2 2" xfId="5615"/>
    <cellStyle name="计算 4 8 2 3" xfId="5616"/>
    <cellStyle name="计算 4 8 3" xfId="5617"/>
    <cellStyle name="计算 4 9" xfId="5618"/>
    <cellStyle name="计算 4 9 2" xfId="5619"/>
    <cellStyle name="计算 4 9 3" xfId="5620"/>
    <cellStyle name="计算 45" xfId="5621"/>
    <cellStyle name="输入 3 2 12 2" xfId="5622"/>
    <cellStyle name="计算 46" xfId="5623"/>
    <cellStyle name="计算 47" xfId="5624"/>
    <cellStyle name="计算 48" xfId="5625"/>
    <cellStyle name="计算 5" xfId="5626"/>
    <cellStyle name="计算 5 10" xfId="5627"/>
    <cellStyle name="计算 5 2" xfId="5628"/>
    <cellStyle name="计算 5 2 2" xfId="5629"/>
    <cellStyle name="计算 5 2 2 2" xfId="5630"/>
    <cellStyle name="计算 5 2 3" xfId="5631"/>
    <cellStyle name="计算 5 2 3 2" xfId="5632"/>
    <cellStyle name="计算 5 2 3 2 2" xfId="5633"/>
    <cellStyle name="计算 5 2 3 2 3" xfId="5634"/>
    <cellStyle name="计算 5 2 4" xfId="5635"/>
    <cellStyle name="计算 5 2 4 2" xfId="5636"/>
    <cellStyle name="计算 5 2 4 2 2" xfId="5637"/>
    <cellStyle name="计算 5 2 4 2 3" xfId="5638"/>
    <cellStyle name="计算 5 2 5" xfId="5639"/>
    <cellStyle name="计算 5 2 5 2" xfId="5640"/>
    <cellStyle name="计算 5 2 5 2 2" xfId="5641"/>
    <cellStyle name="计算 5 2 5 2 3" xfId="5642"/>
    <cellStyle name="计算 5 2 6" xfId="5643"/>
    <cellStyle name="计算 5 2 6 2" xfId="5644"/>
    <cellStyle name="计算 5 2 7" xfId="5645"/>
    <cellStyle name="计算 5 2 7 2" xfId="5646"/>
    <cellStyle name="计算 5 2 8" xfId="5647"/>
    <cellStyle name="计算 5 3" xfId="5648"/>
    <cellStyle name="计算 5 3 2" xfId="5649"/>
    <cellStyle name="计算 5 3 2 2" xfId="5650"/>
    <cellStyle name="计算 5 3 3" xfId="5651"/>
    <cellStyle name="计算 5 3 3 2" xfId="5652"/>
    <cellStyle name="计算 5 3 3 2 2" xfId="5653"/>
    <cellStyle name="计算 5 3 3 2 3" xfId="5654"/>
    <cellStyle name="计算 5 3 4" xfId="5655"/>
    <cellStyle name="计算 5 3 4 2" xfId="5656"/>
    <cellStyle name="计算 5 3 4 2 2" xfId="5657"/>
    <cellStyle name="计算 5 3 4 2 3" xfId="5658"/>
    <cellStyle name="计算 5 3 5" xfId="5659"/>
    <cellStyle name="计算 5 3 5 2" xfId="5660"/>
    <cellStyle name="计算 5 3 5 2 2" xfId="5661"/>
    <cellStyle name="计算 5 3 5 2 3" xfId="5662"/>
    <cellStyle name="计算 5 3 6" xfId="5663"/>
    <cellStyle name="计算 5 3 6 2" xfId="5664"/>
    <cellStyle name="计算 5 3 7" xfId="5665"/>
    <cellStyle name="计算 5 3 7 2" xfId="5666"/>
    <cellStyle name="计算 5 3 8" xfId="5667"/>
    <cellStyle name="计算 5 4" xfId="5668"/>
    <cellStyle name="计算 5 4 2" xfId="5669"/>
    <cellStyle name="计算 5 4 3" xfId="5670"/>
    <cellStyle name="计算 5 5" xfId="5671"/>
    <cellStyle name="计算 5 5 2" xfId="5672"/>
    <cellStyle name="输出 5 3 6 3" xfId="5673"/>
    <cellStyle name="计算 5 5 2 2" xfId="5674"/>
    <cellStyle name="计算 5 5 3" xfId="5675"/>
    <cellStyle name="计算 5 6" xfId="5676"/>
    <cellStyle name="计算 5 6 2 2" xfId="5677"/>
    <cellStyle name="计算 5 7" xfId="5678"/>
    <cellStyle name="计算 5 7 2" xfId="5679"/>
    <cellStyle name="计算 5 7 2 2" xfId="5680"/>
    <cellStyle name="计算 5 7 3" xfId="5681"/>
    <cellStyle name="计算 5 8" xfId="5682"/>
    <cellStyle name="计算 5 8 2" xfId="5683"/>
    <cellStyle name="计算 5 8 3" xfId="5684"/>
    <cellStyle name="计算 6" xfId="5685"/>
    <cellStyle name="计算 6 10" xfId="5686"/>
    <cellStyle name="计算 6 10 2" xfId="5687"/>
    <cellStyle name="计算 6 10 2 3" xfId="5688"/>
    <cellStyle name="计算 6 10 3" xfId="5689"/>
    <cellStyle name="计算 6 11" xfId="5690"/>
    <cellStyle name="计算 6 11 2" xfId="5691"/>
    <cellStyle name="计算 6 11 3" xfId="5692"/>
    <cellStyle name="计算 6 12" xfId="5693"/>
    <cellStyle name="计算 6 12 2" xfId="5694"/>
    <cellStyle name="计算 6 13" xfId="5695"/>
    <cellStyle name="计算 6 2" xfId="5696"/>
    <cellStyle name="计算 6 2 2" xfId="5697"/>
    <cellStyle name="计算 6 2 2 2" xfId="5698"/>
    <cellStyle name="计算 6 2 3" xfId="5699"/>
    <cellStyle name="计算 6 2 3 2" xfId="5700"/>
    <cellStyle name="计算 6 2 3 2 2" xfId="5701"/>
    <cellStyle name="计算 6 2 3 2 3" xfId="5702"/>
    <cellStyle name="计算 6 2 4" xfId="5703"/>
    <cellStyle name="计算 6 2 4 2" xfId="5704"/>
    <cellStyle name="计算 6 2 4 2 2" xfId="5705"/>
    <cellStyle name="计算 6 2 4 2 3" xfId="5706"/>
    <cellStyle name="计算 6 3" xfId="5707"/>
    <cellStyle name="计算 6 3 2" xfId="5708"/>
    <cellStyle name="计算 6 3 2 2" xfId="5709"/>
    <cellStyle name="计算 6 3 3" xfId="5710"/>
    <cellStyle name="计算 6 3 3 2" xfId="5711"/>
    <cellStyle name="计算 6 3 3 2 2" xfId="5712"/>
    <cellStyle name="计算 6 3 3 2 3" xfId="5713"/>
    <cellStyle name="计算 6 3 4" xfId="5714"/>
    <cellStyle name="计算 6 3 4 2" xfId="5715"/>
    <cellStyle name="计算 6 3 4 2 2" xfId="5716"/>
    <cellStyle name="计算 6 3 4 2 3" xfId="5717"/>
    <cellStyle name="计算 6 4" xfId="5718"/>
    <cellStyle name="计算 6 4 2" xfId="5719"/>
    <cellStyle name="输出 6 2 6 3" xfId="5720"/>
    <cellStyle name="计算 6 4 2 2" xfId="5721"/>
    <cellStyle name="计算 6 4 2 3" xfId="5722"/>
    <cellStyle name="计算 6 4 3" xfId="5723"/>
    <cellStyle name="计算 6 4 3 2" xfId="5724"/>
    <cellStyle name="输出 2 4 7" xfId="5725"/>
    <cellStyle name="计算 6 4 3 2 3" xfId="5726"/>
    <cellStyle name="计算 6 4 3 3" xfId="5727"/>
    <cellStyle name="计算 6 4 4" xfId="5728"/>
    <cellStyle name="计算 6 4 4 2" xfId="5729"/>
    <cellStyle name="计算 6 4 4 3" xfId="5730"/>
    <cellStyle name="计算 6 5" xfId="5731"/>
    <cellStyle name="计算 6 5 3 2 2" xfId="5732"/>
    <cellStyle name="计算 6 5 3 2 3" xfId="5733"/>
    <cellStyle name="计算 6 5 3 3" xfId="5734"/>
    <cellStyle name="计算 6 5 4 2 2" xfId="5735"/>
    <cellStyle name="计算 6 5 4 2 3" xfId="5736"/>
    <cellStyle name="计算 6 5 5 2 2" xfId="5737"/>
    <cellStyle name="计算 6 5 5 2 3" xfId="5738"/>
    <cellStyle name="计算 6 6" xfId="5739"/>
    <cellStyle name="计算 6 6 3 2 2" xfId="5740"/>
    <cellStyle name="计算 6 6 3 2 3" xfId="5741"/>
    <cellStyle name="计算 6 6 3 3" xfId="5742"/>
    <cellStyle name="计算 6 6 4 2 2" xfId="5743"/>
    <cellStyle name="计算 6 6 4 2 3" xfId="5744"/>
    <cellStyle name="计算 6 6 4 3" xfId="5745"/>
    <cellStyle name="计算 6 6 5 2 2" xfId="5746"/>
    <cellStyle name="计算 6 6 5 2 3" xfId="5747"/>
    <cellStyle name="计算 6 6 5 3" xfId="5748"/>
    <cellStyle name="计算 6 6 6 3" xfId="5749"/>
    <cellStyle name="计算 6 6 7 2" xfId="5750"/>
    <cellStyle name="计算 6 7" xfId="5751"/>
    <cellStyle name="计算 6 7 2" xfId="5752"/>
    <cellStyle name="计算 6 7 3" xfId="5753"/>
    <cellStyle name="计算 6 8" xfId="5754"/>
    <cellStyle name="计算 6 8 2" xfId="5755"/>
    <cellStyle name="输出 6 6 6 3" xfId="5756"/>
    <cellStyle name="计算 6 8 2 2" xfId="5757"/>
    <cellStyle name="计算 6 8 2 3" xfId="5758"/>
    <cellStyle name="计算 6 8 3" xfId="5759"/>
    <cellStyle name="计算 6 9 2 2" xfId="5760"/>
    <cellStyle name="计算 6 9 2 3" xfId="5761"/>
    <cellStyle name="计算 7" xfId="5762"/>
    <cellStyle name="计算 8" xfId="5763"/>
    <cellStyle name="计算 9" xfId="5764"/>
    <cellStyle name="注释 5 5 6" xfId="5765"/>
    <cellStyle name="检查单元格 10" xfId="5766"/>
    <cellStyle name="注释 5 5 7" xfId="5767"/>
    <cellStyle name="检查单元格 11" xfId="5768"/>
    <cellStyle name="注释 5 5 8" xfId="5769"/>
    <cellStyle name="检查单元格 12" xfId="5770"/>
    <cellStyle name="检查单元格 13" xfId="5771"/>
    <cellStyle name="检查单元格 14" xfId="5772"/>
    <cellStyle name="检查单元格 20" xfId="5773"/>
    <cellStyle name="检查单元格 15" xfId="5774"/>
    <cellStyle name="输出 5 2 4 2 2" xfId="5775"/>
    <cellStyle name="检查单元格 21" xfId="5776"/>
    <cellStyle name="检查单元格 16" xfId="5777"/>
    <cellStyle name="输出 5 2 4 2 3" xfId="5778"/>
    <cellStyle name="检查单元格 22" xfId="5779"/>
    <cellStyle name="检查单元格 17" xfId="5780"/>
    <cellStyle name="检查单元格 23" xfId="5781"/>
    <cellStyle name="检查单元格 18" xfId="5782"/>
    <cellStyle name="检查单元格 24" xfId="5783"/>
    <cellStyle name="检查单元格 19" xfId="5784"/>
    <cellStyle name="检查单元格 2" xfId="5785"/>
    <cellStyle name="检查单元格 2 2" xfId="5786"/>
    <cellStyle name="检查单元格 2 2 2" xfId="5787"/>
    <cellStyle name="检查单元格 2 2 3" xfId="5788"/>
    <cellStyle name="检查单元格 2 2 4" xfId="5789"/>
    <cellStyle name="检查单元格 2 2 5" xfId="5790"/>
    <cellStyle name="检查单元格 2 2 6" xfId="5791"/>
    <cellStyle name="检查单元格 2 3" xfId="5792"/>
    <cellStyle name="检查单元格 2 4" xfId="5793"/>
    <cellStyle name="检查单元格 30" xfId="5794"/>
    <cellStyle name="检查单元格 25" xfId="5795"/>
    <cellStyle name="注释 4 2 9 2 2" xfId="5796"/>
    <cellStyle name="输出 3 7 2" xfId="5797"/>
    <cellStyle name="检查单元格 31" xfId="5798"/>
    <cellStyle name="检查单元格 26" xfId="5799"/>
    <cellStyle name="注释 4 2 9 2 3" xfId="5800"/>
    <cellStyle name="输出 3 7 3" xfId="5801"/>
    <cellStyle name="检查单元格 32" xfId="5802"/>
    <cellStyle name="检查单元格 27" xfId="5803"/>
    <cellStyle name="检查单元格 33" xfId="5804"/>
    <cellStyle name="检查单元格 28" xfId="5805"/>
    <cellStyle name="检查单元格 34" xfId="5806"/>
    <cellStyle name="检查单元格 29" xfId="5807"/>
    <cellStyle name="检查单元格 3" xfId="5808"/>
    <cellStyle name="检查单元格 3 2" xfId="5809"/>
    <cellStyle name="检查单元格 3 2 2" xfId="5810"/>
    <cellStyle name="检查单元格 3 2 3" xfId="5811"/>
    <cellStyle name="检查单元格 3 2 4" xfId="5812"/>
    <cellStyle name="检查单元格 3 2 5" xfId="5813"/>
    <cellStyle name="检查单元格 3 2 6" xfId="5814"/>
    <cellStyle name="检查单元格 3 3" xfId="5815"/>
    <cellStyle name="检查单元格 3 4" xfId="5816"/>
    <cellStyle name="检查单元格 40" xfId="5817"/>
    <cellStyle name="检查单元格 35" xfId="5818"/>
    <cellStyle name="检查单元格 41" xfId="5819"/>
    <cellStyle name="检查单元格 36" xfId="5820"/>
    <cellStyle name="检查单元格 42" xfId="5821"/>
    <cellStyle name="检查单元格 37" xfId="5822"/>
    <cellStyle name="检查单元格 43" xfId="5823"/>
    <cellStyle name="检查单元格 38" xfId="5824"/>
    <cellStyle name="检查单元格 44" xfId="5825"/>
    <cellStyle name="检查单元格 39" xfId="5826"/>
    <cellStyle name="检查单元格 4" xfId="5827"/>
    <cellStyle name="检查单元格 4 2" xfId="5828"/>
    <cellStyle name="检查单元格 4 2 2" xfId="5829"/>
    <cellStyle name="检查单元格 4 2 3" xfId="5830"/>
    <cellStyle name="检查单元格 4 2 4" xfId="5831"/>
    <cellStyle name="检查单元格 4 2 5" xfId="5832"/>
    <cellStyle name="检查单元格 4 2 6" xfId="5833"/>
    <cellStyle name="检查单元格 4 3" xfId="5834"/>
    <cellStyle name="检查单元格 4 4" xfId="5835"/>
    <cellStyle name="检查单元格 45" xfId="5836"/>
    <cellStyle name="注释 5 6 2" xfId="5837"/>
    <cellStyle name="注释 2 2 2 3 2 2" xfId="5838"/>
    <cellStyle name="检查单元格 46" xfId="5839"/>
    <cellStyle name="注释 5 6 3" xfId="5840"/>
    <cellStyle name="注释 2 2 2 3 2 3" xfId="5841"/>
    <cellStyle name="检查单元格 47" xfId="5842"/>
    <cellStyle name="注释 5 6 4" xfId="5843"/>
    <cellStyle name="检查单元格 48" xfId="5844"/>
    <cellStyle name="检查单元格 5" xfId="5845"/>
    <cellStyle name="检查单元格 5 2" xfId="5846"/>
    <cellStyle name="检查单元格 5 3" xfId="5847"/>
    <cellStyle name="检查单元格 6" xfId="5848"/>
    <cellStyle name="检查单元格 6 2" xfId="5849"/>
    <cellStyle name="检查单元格 6 3" xfId="5850"/>
    <cellStyle name="检查单元格 6 4" xfId="5851"/>
    <cellStyle name="检查单元格 6 5" xfId="5852"/>
    <cellStyle name="检查单元格 6 6" xfId="5853"/>
    <cellStyle name="检查单元格 7" xfId="5854"/>
    <cellStyle name="检查单元格 8" xfId="5855"/>
    <cellStyle name="检查单元格 9" xfId="5856"/>
    <cellStyle name="解释性文本 10" xfId="5857"/>
    <cellStyle name="解释性文本 11" xfId="5858"/>
    <cellStyle name="解释性文本 12" xfId="5859"/>
    <cellStyle name="解释性文本 13" xfId="5860"/>
    <cellStyle name="解释性文本 14" xfId="5861"/>
    <cellStyle name="解释性文本 20" xfId="5862"/>
    <cellStyle name="解释性文本 15" xfId="5863"/>
    <cellStyle name="解释性文本 21" xfId="5864"/>
    <cellStyle name="解释性文本 16" xfId="5865"/>
    <cellStyle name="解释性文本 22" xfId="5866"/>
    <cellStyle name="解释性文本 17" xfId="5867"/>
    <cellStyle name="解释性文本 23" xfId="5868"/>
    <cellStyle name="解释性文本 18" xfId="5869"/>
    <cellStyle name="解释性文本 24" xfId="5870"/>
    <cellStyle name="解释性文本 19" xfId="5871"/>
    <cellStyle name="解释性文本 2 2" xfId="5872"/>
    <cellStyle name="解释性文本 2 2 2" xfId="5873"/>
    <cellStyle name="解释性文本 2 2 3" xfId="5874"/>
    <cellStyle name="解释性文本 2 2 4" xfId="5875"/>
    <cellStyle name="解释性文本 2 2 5" xfId="5876"/>
    <cellStyle name="解释性文本 2 2 6" xfId="5877"/>
    <cellStyle name="解释性文本 2 3" xfId="5878"/>
    <cellStyle name="解释性文本 2 4" xfId="5879"/>
    <cellStyle name="解释性文本 30" xfId="5880"/>
    <cellStyle name="解释性文本 25" xfId="5881"/>
    <cellStyle name="输出 5 7 2" xfId="5882"/>
    <cellStyle name="解释性文本 31" xfId="5883"/>
    <cellStyle name="解释性文本 26" xfId="5884"/>
    <cellStyle name="输出 5 7 3" xfId="5885"/>
    <cellStyle name="解释性文本 32" xfId="5886"/>
    <cellStyle name="解释性文本 27" xfId="5887"/>
    <cellStyle name="解释性文本 33" xfId="5888"/>
    <cellStyle name="解释性文本 28" xfId="5889"/>
    <cellStyle name="解释性文本 34" xfId="5890"/>
    <cellStyle name="解释性文本 29" xfId="5891"/>
    <cellStyle name="解释性文本 3 2" xfId="5892"/>
    <cellStyle name="解释性文本 3 2 2" xfId="5893"/>
    <cellStyle name="解释性文本 3 2 3" xfId="5894"/>
    <cellStyle name="解释性文本 3 2 4" xfId="5895"/>
    <cellStyle name="解释性文本 3 2 5" xfId="5896"/>
    <cellStyle name="解释性文本 3 2 6" xfId="5897"/>
    <cellStyle name="解释性文本 3 3" xfId="5898"/>
    <cellStyle name="解释性文本 3 4" xfId="5899"/>
    <cellStyle name="解释性文本 40" xfId="5900"/>
    <cellStyle name="解释性文本 35" xfId="5901"/>
    <cellStyle name="解释性文本 41" xfId="5902"/>
    <cellStyle name="解释性文本 36" xfId="5903"/>
    <cellStyle name="解释性文本 42" xfId="5904"/>
    <cellStyle name="解释性文本 37" xfId="5905"/>
    <cellStyle name="解释性文本 43" xfId="5906"/>
    <cellStyle name="解释性文本 38" xfId="5907"/>
    <cellStyle name="解释性文本 44" xfId="5908"/>
    <cellStyle name="解释性文本 39" xfId="5909"/>
    <cellStyle name="解释性文本 4 2" xfId="5910"/>
    <cellStyle name="解释性文本 4 2 2" xfId="5911"/>
    <cellStyle name="解释性文本 4 2 3" xfId="5912"/>
    <cellStyle name="解释性文本 4 2 4" xfId="5913"/>
    <cellStyle name="解释性文本 4 2 5" xfId="5914"/>
    <cellStyle name="解释性文本 4 2 6" xfId="5915"/>
    <cellStyle name="解释性文本 4 3" xfId="5916"/>
    <cellStyle name="解释性文本 4 4" xfId="5917"/>
    <cellStyle name="解释性文本 45" xfId="5918"/>
    <cellStyle name="注释 7 6 2" xfId="5919"/>
    <cellStyle name="注释 2 2 2 5 2 2" xfId="5920"/>
    <cellStyle name="解释性文本 46" xfId="5921"/>
    <cellStyle name="注释 7 6 3" xfId="5922"/>
    <cellStyle name="注释 2 2 2 5 2 3" xfId="5923"/>
    <cellStyle name="解释性文本 47" xfId="5924"/>
    <cellStyle name="解释性文本 48" xfId="5925"/>
    <cellStyle name="解释性文本 5 2" xfId="5926"/>
    <cellStyle name="解释性文本 5 3" xfId="5927"/>
    <cellStyle name="解释性文本 6" xfId="5928"/>
    <cellStyle name="解释性文本 6 2" xfId="5929"/>
    <cellStyle name="解释性文本 6 3" xfId="5930"/>
    <cellStyle name="解释性文本 6 4" xfId="5931"/>
    <cellStyle name="解释性文本 6 5" xfId="5932"/>
    <cellStyle name="解释性文本 6 6" xfId="5933"/>
    <cellStyle name="解释性文本 7" xfId="5934"/>
    <cellStyle name="解释性文本 8" xfId="5935"/>
    <cellStyle name="解释性文本 9" xfId="5936"/>
    <cellStyle name="借出原因" xfId="5937"/>
    <cellStyle name="警告文本 10" xfId="5938"/>
    <cellStyle name="警告文本 11" xfId="5939"/>
    <cellStyle name="警告文本 12" xfId="5940"/>
    <cellStyle name="警告文本 13" xfId="5941"/>
    <cellStyle name="警告文本 14" xfId="5942"/>
    <cellStyle name="警告文本 20" xfId="5943"/>
    <cellStyle name="警告文本 15" xfId="5944"/>
    <cellStyle name="警告文本 21" xfId="5945"/>
    <cellStyle name="警告文本 16" xfId="5946"/>
    <cellStyle name="警告文本 22" xfId="5947"/>
    <cellStyle name="警告文本 17" xfId="5948"/>
    <cellStyle name="警告文本 23" xfId="5949"/>
    <cellStyle name="警告文本 18" xfId="5950"/>
    <cellStyle name="警告文本 24" xfId="5951"/>
    <cellStyle name="警告文本 19" xfId="5952"/>
    <cellStyle name="警告文本 2" xfId="5953"/>
    <cellStyle name="警告文本 2 2" xfId="5954"/>
    <cellStyle name="警告文本 2 2 5" xfId="5955"/>
    <cellStyle name="警告文本 2 2 6" xfId="5956"/>
    <cellStyle name="警告文本 2 3" xfId="5957"/>
    <cellStyle name="警告文本 2 4" xfId="5958"/>
    <cellStyle name="警告文本 30" xfId="5959"/>
    <cellStyle name="警告文本 25" xfId="5960"/>
    <cellStyle name="警告文本 31" xfId="5961"/>
    <cellStyle name="警告文本 26" xfId="5962"/>
    <cellStyle name="警告文本 32" xfId="5963"/>
    <cellStyle name="警告文本 27" xfId="5964"/>
    <cellStyle name="警告文本 33" xfId="5965"/>
    <cellStyle name="警告文本 28" xfId="5966"/>
    <cellStyle name="注释 4 2 5 7 2" xfId="5967"/>
    <cellStyle name="警告文本 34" xfId="5968"/>
    <cellStyle name="警告文本 29" xfId="5969"/>
    <cellStyle name="警告文本 3" xfId="5970"/>
    <cellStyle name="警告文本 3 2" xfId="5971"/>
    <cellStyle name="警告文本 3 2 2" xfId="5972"/>
    <cellStyle name="警告文本 3 2 3" xfId="5973"/>
    <cellStyle name="警告文本 3 2 4" xfId="5974"/>
    <cellStyle name="警告文本 3 2 5" xfId="5975"/>
    <cellStyle name="警告文本 3 2 6" xfId="5976"/>
    <cellStyle name="警告文本 3 3" xfId="5977"/>
    <cellStyle name="警告文本 3 4" xfId="5978"/>
    <cellStyle name="警告文本 40" xfId="5979"/>
    <cellStyle name="警告文本 35" xfId="5980"/>
    <cellStyle name="警告文本 41" xfId="5981"/>
    <cellStyle name="警告文本 36" xfId="5982"/>
    <cellStyle name="警告文本 42" xfId="5983"/>
    <cellStyle name="警告文本 37" xfId="5984"/>
    <cellStyle name="警告文本 43" xfId="5985"/>
    <cellStyle name="警告文本 38" xfId="5986"/>
    <cellStyle name="警告文本 44" xfId="5987"/>
    <cellStyle name="警告文本 39" xfId="5988"/>
    <cellStyle name="警告文本 4" xfId="5989"/>
    <cellStyle name="警告文本 4 2" xfId="5990"/>
    <cellStyle name="警告文本 4 2 2" xfId="5991"/>
    <cellStyle name="警告文本 4 2 3" xfId="5992"/>
    <cellStyle name="警告文本 4 2 4" xfId="5993"/>
    <cellStyle name="注释 3 2 10 2" xfId="5994"/>
    <cellStyle name="警告文本 4 2 5" xfId="5995"/>
    <cellStyle name="注释 3 2 10 3" xfId="5996"/>
    <cellStyle name="警告文本 4 2 6" xfId="5997"/>
    <cellStyle name="警告文本 4 3" xfId="5998"/>
    <cellStyle name="警告文本 4 4" xfId="5999"/>
    <cellStyle name="警告文本 45" xfId="6000"/>
    <cellStyle name="警告文本 46" xfId="6001"/>
    <cellStyle name="警告文本 47" xfId="6002"/>
    <cellStyle name="警告文本 48" xfId="6003"/>
    <cellStyle name="警告文本 5" xfId="6004"/>
    <cellStyle name="警告文本 5 2" xfId="6005"/>
    <cellStyle name="警告文本 5 3" xfId="6006"/>
    <cellStyle name="警告文本 6" xfId="6007"/>
    <cellStyle name="警告文本 6 2" xfId="6008"/>
    <cellStyle name="警告文本 6 3" xfId="6009"/>
    <cellStyle name="警告文本 6 4" xfId="6010"/>
    <cellStyle name="警告文本 6 5" xfId="6011"/>
    <cellStyle name="警告文本 6 6" xfId="6012"/>
    <cellStyle name="警告文本 7" xfId="6013"/>
    <cellStyle name="警告文本 8" xfId="6014"/>
    <cellStyle name="警告文本 9" xfId="6015"/>
    <cellStyle name="链接单元格 10" xfId="6016"/>
    <cellStyle name="链接单元格 11" xfId="6017"/>
    <cellStyle name="链接单元格 12" xfId="6018"/>
    <cellStyle name="链接单元格 13" xfId="6019"/>
    <cellStyle name="链接单元格 14" xfId="6020"/>
    <cellStyle name="链接单元格 20" xfId="6021"/>
    <cellStyle name="链接单元格 15" xfId="6022"/>
    <cellStyle name="链接单元格 21" xfId="6023"/>
    <cellStyle name="链接单元格 16" xfId="6024"/>
    <cellStyle name="链接单元格 22" xfId="6025"/>
    <cellStyle name="链接单元格 17" xfId="6026"/>
    <cellStyle name="链接单元格 23" xfId="6027"/>
    <cellStyle name="链接单元格 18" xfId="6028"/>
    <cellStyle name="链接单元格 24" xfId="6029"/>
    <cellStyle name="链接单元格 19" xfId="6030"/>
    <cellStyle name="输出 5 2 5 2 2" xfId="6031"/>
    <cellStyle name="链接单元格 2" xfId="6032"/>
    <cellStyle name="链接单元格 2 2" xfId="6033"/>
    <cellStyle name="链接单元格 2 2 2" xfId="6034"/>
    <cellStyle name="链接单元格 2 2 3" xfId="6035"/>
    <cellStyle name="链接单元格 2 2 4" xfId="6036"/>
    <cellStyle name="链接单元格 2 2 5" xfId="6037"/>
    <cellStyle name="链接单元格 2 2 6" xfId="6038"/>
    <cellStyle name="链接单元格 2 3" xfId="6039"/>
    <cellStyle name="链接单元格 2 4" xfId="6040"/>
    <cellStyle name="链接单元格 30" xfId="6041"/>
    <cellStyle name="链接单元格 25" xfId="6042"/>
    <cellStyle name="链接单元格 31" xfId="6043"/>
    <cellStyle name="链接单元格 26" xfId="6044"/>
    <cellStyle name="链接单元格 32" xfId="6045"/>
    <cellStyle name="链接单元格 27" xfId="6046"/>
    <cellStyle name="链接单元格 33" xfId="6047"/>
    <cellStyle name="链接单元格 28" xfId="6048"/>
    <cellStyle name="链接单元格 34" xfId="6049"/>
    <cellStyle name="链接单元格 29" xfId="6050"/>
    <cellStyle name="输出 5 2 5 2 3" xfId="6051"/>
    <cellStyle name="链接单元格 3" xfId="6052"/>
    <cellStyle name="链接单元格 3 2" xfId="6053"/>
    <cellStyle name="链接单元格 3 2 2" xfId="6054"/>
    <cellStyle name="输入 6 6 3 2 2" xfId="6055"/>
    <cellStyle name="链接单元格 3 2 3" xfId="6056"/>
    <cellStyle name="输入 6 6 3 2 3" xfId="6057"/>
    <cellStyle name="链接单元格 3 2 4" xfId="6058"/>
    <cellStyle name="链接单元格 3 2 5" xfId="6059"/>
    <cellStyle name="链接单元格 3 2 6" xfId="6060"/>
    <cellStyle name="链接单元格 3 3" xfId="6061"/>
    <cellStyle name="链接单元格 3 4" xfId="6062"/>
    <cellStyle name="链接单元格 40" xfId="6063"/>
    <cellStyle name="链接单元格 35" xfId="6064"/>
    <cellStyle name="链接单元格 41" xfId="6065"/>
    <cellStyle name="链接单元格 36" xfId="6066"/>
    <cellStyle name="链接单元格 42" xfId="6067"/>
    <cellStyle name="链接单元格 37" xfId="6068"/>
    <cellStyle name="链接单元格 43" xfId="6069"/>
    <cellStyle name="链接单元格 38" xfId="6070"/>
    <cellStyle name="链接单元格 44" xfId="6071"/>
    <cellStyle name="链接单元格 39" xfId="6072"/>
    <cellStyle name="链接单元格 4" xfId="6073"/>
    <cellStyle name="链接单元格 4 2" xfId="6074"/>
    <cellStyle name="链接单元格 4 2 2" xfId="6075"/>
    <cellStyle name="输入 6 6 4 2 2" xfId="6076"/>
    <cellStyle name="链接单元格 4 2 3" xfId="6077"/>
    <cellStyle name="输入 6 6 4 2 3" xfId="6078"/>
    <cellStyle name="输出 2 2 11 2" xfId="6079"/>
    <cellStyle name="链接单元格 4 2 4" xfId="6080"/>
    <cellStyle name="输出 2 2 11 3" xfId="6081"/>
    <cellStyle name="链接单元格 4 2 5" xfId="6082"/>
    <cellStyle name="链接单元格 4 2 6" xfId="6083"/>
    <cellStyle name="链接单元格 4 3" xfId="6084"/>
    <cellStyle name="链接单元格 4 4" xfId="6085"/>
    <cellStyle name="链接单元格 45" xfId="6086"/>
    <cellStyle name="链接单元格 46" xfId="6087"/>
    <cellStyle name="链接单元格 47" xfId="6088"/>
    <cellStyle name="链接单元格 48" xfId="6089"/>
    <cellStyle name="链接单元格 5" xfId="6090"/>
    <cellStyle name="链接单元格 5 2" xfId="6091"/>
    <cellStyle name="链接单元格 5 3" xfId="6092"/>
    <cellStyle name="链接单元格 6" xfId="6093"/>
    <cellStyle name="链接单元格 6 2" xfId="6094"/>
    <cellStyle name="链接单元格 6 3" xfId="6095"/>
    <cellStyle name="链接单元格 6 4" xfId="6096"/>
    <cellStyle name="链接单元格 6 5" xfId="6097"/>
    <cellStyle name="链接单元格 6 6" xfId="6098"/>
    <cellStyle name="输出 4 7 2" xfId="6099"/>
    <cellStyle name="链接单元格 7" xfId="6100"/>
    <cellStyle name="输出 4 7 3" xfId="6101"/>
    <cellStyle name="链接单元格 8" xfId="6102"/>
    <cellStyle name="链接单元格 9" xfId="6103"/>
    <cellStyle name="普通_97-917" xfId="6104"/>
    <cellStyle name="输入 8" xfId="6105"/>
    <cellStyle name="千分位[0]_laroux" xfId="6106"/>
    <cellStyle name="千分位_97-917" xfId="6107"/>
    <cellStyle name="千位[0]_ 方正PC" xfId="6108"/>
    <cellStyle name="千位_ 方正PC" xfId="6109"/>
    <cellStyle name="输入 2 2 5 6" xfId="6110"/>
    <cellStyle name="千位分隔 10" xfId="6111"/>
    <cellStyle name="输入 2 2 5 6 2" xfId="6112"/>
    <cellStyle name="千位分隔 10 2" xfId="6113"/>
    <cellStyle name="千位分隔 10 2 3" xfId="6114"/>
    <cellStyle name="输入 2 2 5 6 3" xfId="6115"/>
    <cellStyle name="千位分隔 10 3" xfId="6116"/>
    <cellStyle name="千位分隔 10 3 2" xfId="6117"/>
    <cellStyle name="千位分隔 10 4" xfId="6118"/>
    <cellStyle name="千位分隔 10 5" xfId="6119"/>
    <cellStyle name="千位分隔 10 6" xfId="6120"/>
    <cellStyle name="输入 2 2 5 7" xfId="6121"/>
    <cellStyle name="千位分隔 11" xfId="6122"/>
    <cellStyle name="输入 2 2 5 8" xfId="6123"/>
    <cellStyle name="千位分隔 12" xfId="6124"/>
    <cellStyle name="千位分隔 14" xfId="6125"/>
    <cellStyle name="千位分隔 20" xfId="6126"/>
    <cellStyle name="千位分隔 15" xfId="6127"/>
    <cellStyle name="千位分隔 2" xfId="6128"/>
    <cellStyle name="千位分隔 2 10" xfId="6129"/>
    <cellStyle name="输入 3 2 9 2 2" xfId="6130"/>
    <cellStyle name="千位分隔 2 11" xfId="6131"/>
    <cellStyle name="输入 3 2 9 2 3" xfId="6132"/>
    <cellStyle name="千位分隔 2 12" xfId="6133"/>
    <cellStyle name="千位分隔 2 13" xfId="6134"/>
    <cellStyle name="千位分隔 2 14" xfId="6135"/>
    <cellStyle name="千位分隔 2 20" xfId="6136"/>
    <cellStyle name="千位分隔 2 15" xfId="6137"/>
    <cellStyle name="千位分隔 2 21" xfId="6138"/>
    <cellStyle name="千位分隔 2 16" xfId="6139"/>
    <cellStyle name="千位分隔 2 22" xfId="6140"/>
    <cellStyle name="千位分隔 2 17" xfId="6141"/>
    <cellStyle name="千位分隔 2 23" xfId="6142"/>
    <cellStyle name="千位分隔 2 18" xfId="6143"/>
    <cellStyle name="千位分隔 2 24" xfId="6144"/>
    <cellStyle name="千位分隔 2 19" xfId="6145"/>
    <cellStyle name="千位分隔 2 2" xfId="6146"/>
    <cellStyle name="千位分隔 2 2 2" xfId="6147"/>
    <cellStyle name="千位分隔 2 2 2 2" xfId="6148"/>
    <cellStyle name="千位分隔 2 2 2 3" xfId="6149"/>
    <cellStyle name="千位分隔 2 2 2 4" xfId="6150"/>
    <cellStyle name="千位分隔 2 2 2 5" xfId="6151"/>
    <cellStyle name="千位分隔 2 2 2 6" xfId="6152"/>
    <cellStyle name="千位分隔 2 2 2 7" xfId="6153"/>
    <cellStyle name="注释 5 5 7 2" xfId="6154"/>
    <cellStyle name="千位分隔 2 2 3" xfId="6155"/>
    <cellStyle name="千位分隔 2 2 4" xfId="6156"/>
    <cellStyle name="千位分隔 2 2 5" xfId="6157"/>
    <cellStyle name="千位分隔 2 3" xfId="6158"/>
    <cellStyle name="千位分隔 2 3 2" xfId="6159"/>
    <cellStyle name="千位分隔 2 3 2 2" xfId="6160"/>
    <cellStyle name="千位分隔 2 3 2 3" xfId="6161"/>
    <cellStyle name="千位分隔 2 3 2 4" xfId="6162"/>
    <cellStyle name="千位分隔 2 3 2 5" xfId="6163"/>
    <cellStyle name="千位分隔 2 3 2 6" xfId="6164"/>
    <cellStyle name="千位分隔 2 3 2 7" xfId="6165"/>
    <cellStyle name="千位分隔 2 3 3" xfId="6166"/>
    <cellStyle name="千位分隔 2 3 4" xfId="6167"/>
    <cellStyle name="千位分隔 2 4" xfId="6168"/>
    <cellStyle name="千位分隔 2 4 2" xfId="6169"/>
    <cellStyle name="千位分隔 2 4 2 2" xfId="6170"/>
    <cellStyle name="千位分隔 2 4 2 2 2" xfId="6171"/>
    <cellStyle name="千位分隔 2 4 2 2 3" xfId="6172"/>
    <cellStyle name="千位分隔 2 4 2 2 4" xfId="6173"/>
    <cellStyle name="千位分隔 2 4 2 2 5" xfId="6174"/>
    <cellStyle name="千位分隔 2 4 2 2 6" xfId="6175"/>
    <cellStyle name="千位分隔 2 4 2 2 7" xfId="6176"/>
    <cellStyle name="千位分隔 2 4 2 3" xfId="6177"/>
    <cellStyle name="千位分隔 2 4 2 4" xfId="6178"/>
    <cellStyle name="千位分隔 2 4 3" xfId="6179"/>
    <cellStyle name="千位分隔 2 4 3 2" xfId="6180"/>
    <cellStyle name="千位分隔 2 4 3 3" xfId="6181"/>
    <cellStyle name="千位分隔 2 4 3 4" xfId="6182"/>
    <cellStyle name="千位分隔 2 4 3 5" xfId="6183"/>
    <cellStyle name="千位分隔 2 4 3 6" xfId="6184"/>
    <cellStyle name="千位分隔 2 4 3 7" xfId="6185"/>
    <cellStyle name="千位分隔 2 4 4" xfId="6186"/>
    <cellStyle name="千位分隔 2 4 5" xfId="6187"/>
    <cellStyle name="千位分隔 2 5" xfId="6188"/>
    <cellStyle name="千位分隔 2 5 2" xfId="6189"/>
    <cellStyle name="千位分隔 2 5 3" xfId="6190"/>
    <cellStyle name="千位分隔 2 5 4" xfId="6191"/>
    <cellStyle name="千位分隔 2 5 5" xfId="6192"/>
    <cellStyle name="千位分隔 2 5 6" xfId="6193"/>
    <cellStyle name="千位分隔 2 5 7" xfId="6194"/>
    <cellStyle name="千位分隔 2 6" xfId="6195"/>
    <cellStyle name="千位分隔 2 6 2" xfId="6196"/>
    <cellStyle name="千位分隔 2 7" xfId="6197"/>
    <cellStyle name="千位分隔 2 7 2" xfId="6198"/>
    <cellStyle name="千位分隔 2 8" xfId="6199"/>
    <cellStyle name="千位分隔 2 8 2" xfId="6200"/>
    <cellStyle name="千位分隔 2 9" xfId="6201"/>
    <cellStyle name="千位分隔 21" xfId="6202"/>
    <cellStyle name="千位分隔 21 2" xfId="6203"/>
    <cellStyle name="千位分隔 22" xfId="6204"/>
    <cellStyle name="千位分隔 23" xfId="6205"/>
    <cellStyle name="千位分隔 24" xfId="6206"/>
    <cellStyle name="千位分隔 25" xfId="6207"/>
    <cellStyle name="千位分隔 3" xfId="6208"/>
    <cellStyle name="千位分隔 3 2" xfId="6209"/>
    <cellStyle name="千位分隔 3 2 2" xfId="6210"/>
    <cellStyle name="注释 5 6 7 2" xfId="6211"/>
    <cellStyle name="千位分隔 3 2 3" xfId="6212"/>
    <cellStyle name="千位分隔 3 2 4" xfId="6213"/>
    <cellStyle name="千位分隔 3 2 5" xfId="6214"/>
    <cellStyle name="千位分隔 3 2 6" xfId="6215"/>
    <cellStyle name="千位分隔 3 2 7" xfId="6216"/>
    <cellStyle name="千位分隔 3 3" xfId="6217"/>
    <cellStyle name="千位分隔 3 4" xfId="6218"/>
    <cellStyle name="千位分隔 4" xfId="6219"/>
    <cellStyle name="千位分隔 4 2" xfId="6220"/>
    <cellStyle name="千位分隔 4 2 2" xfId="6221"/>
    <cellStyle name="千位分隔 4 2 2 5" xfId="6222"/>
    <cellStyle name="千位分隔 4 2 2 6" xfId="6223"/>
    <cellStyle name="千位分隔 4 2 2 7" xfId="6224"/>
    <cellStyle name="千位分隔 4 2 3" xfId="6225"/>
    <cellStyle name="千位分隔 4 2 4" xfId="6226"/>
    <cellStyle name="千位分隔 4 3" xfId="6227"/>
    <cellStyle name="千位分隔 4 3 2" xfId="6228"/>
    <cellStyle name="千位分隔 4 3 3" xfId="6229"/>
    <cellStyle name="千位分隔 4 3 4" xfId="6230"/>
    <cellStyle name="千位分隔 4 3 5" xfId="6231"/>
    <cellStyle name="千位分隔 4 3 6" xfId="6232"/>
    <cellStyle name="千位分隔 4 3 7" xfId="6233"/>
    <cellStyle name="千位分隔 4 4" xfId="6234"/>
    <cellStyle name="千位分隔 4 5" xfId="6235"/>
    <cellStyle name="千位分隔 5" xfId="6236"/>
    <cellStyle name="千位分隔 5 2" xfId="6237"/>
    <cellStyle name="千位分隔 5 2 2" xfId="6238"/>
    <cellStyle name="千位分隔 5 2 2 2" xfId="6239"/>
    <cellStyle name="注释 2 4 3" xfId="6240"/>
    <cellStyle name="千位分隔 5 2 2 2 2" xfId="6241"/>
    <cellStyle name="千位分隔 5 2 2 2 3" xfId="6242"/>
    <cellStyle name="千位分隔 5 2 2 2 4" xfId="6243"/>
    <cellStyle name="千位分隔 5 2 2 2 5" xfId="6244"/>
    <cellStyle name="千位分隔 5 2 2 2 6" xfId="6245"/>
    <cellStyle name="千位分隔 5 2 2 2 7" xfId="6246"/>
    <cellStyle name="千位分隔 5 2 3" xfId="6247"/>
    <cellStyle name="千位分隔 5 2 3 2" xfId="6248"/>
    <cellStyle name="千位分隔 5 2 3 6" xfId="6249"/>
    <cellStyle name="千位分隔 5 2 3 7" xfId="6250"/>
    <cellStyle name="千位分隔 5 2 4" xfId="6251"/>
    <cellStyle name="千位分隔 5 2 5" xfId="6252"/>
    <cellStyle name="千位分隔 5 3" xfId="6253"/>
    <cellStyle name="千位分隔 5 3 2" xfId="6254"/>
    <cellStyle name="千位分隔 5 3 3" xfId="6255"/>
    <cellStyle name="千位分隔 5 3 4" xfId="6256"/>
    <cellStyle name="千位分隔 5 3 5" xfId="6257"/>
    <cellStyle name="千位分隔 5 3 6" xfId="6258"/>
    <cellStyle name="千位分隔 5 3 7" xfId="6259"/>
    <cellStyle name="千位分隔 5 4" xfId="6260"/>
    <cellStyle name="千位分隔 5 5" xfId="6261"/>
    <cellStyle name="千位分隔 6" xfId="6262"/>
    <cellStyle name="千位分隔 6 10" xfId="6263"/>
    <cellStyle name="千位分隔 6 11" xfId="6264"/>
    <cellStyle name="千位分隔 6 12" xfId="6265"/>
    <cellStyle name="千位分隔 6 13" xfId="6266"/>
    <cellStyle name="强调文字颜色 4 2 2" xfId="6267"/>
    <cellStyle name="千位分隔 6 14" xfId="6268"/>
    <cellStyle name="强调文字颜色 4 2 3" xfId="6269"/>
    <cellStyle name="千位分隔 6 20" xfId="6270"/>
    <cellStyle name="千位分隔 6 15" xfId="6271"/>
    <cellStyle name="强调文字颜色 4 2 4" xfId="6272"/>
    <cellStyle name="千位分隔 6 21" xfId="6273"/>
    <cellStyle name="千位分隔 6 16" xfId="6274"/>
    <cellStyle name="千位分隔 6 17" xfId="6275"/>
    <cellStyle name="千位分隔 6 18" xfId="6276"/>
    <cellStyle name="千位分隔 6 19" xfId="6277"/>
    <cellStyle name="千位分隔 6 2" xfId="6278"/>
    <cellStyle name="千位分隔 6 2 2" xfId="6279"/>
    <cellStyle name="千位分隔 6 2 2 2" xfId="6280"/>
    <cellStyle name="千位分隔 6 2 2 3" xfId="6281"/>
    <cellStyle name="千位分隔 6 2 2 4" xfId="6282"/>
    <cellStyle name="千位分隔 6 2 2 5" xfId="6283"/>
    <cellStyle name="千位分隔 6 2 2 6" xfId="6284"/>
    <cellStyle name="千位分隔 6 2 2 7" xfId="6285"/>
    <cellStyle name="千位分隔 6 2 3" xfId="6286"/>
    <cellStyle name="千位分隔 6 2 4" xfId="6287"/>
    <cellStyle name="千位分隔 6 3" xfId="6288"/>
    <cellStyle name="千位分隔 6 3 2" xfId="6289"/>
    <cellStyle name="千位分隔 6 3 3" xfId="6290"/>
    <cellStyle name="千位分隔 6 3 4" xfId="6291"/>
    <cellStyle name="千位分隔 6 3 5" xfId="6292"/>
    <cellStyle name="千位分隔 6 3 6" xfId="6293"/>
    <cellStyle name="千位分隔 6 3 7" xfId="6294"/>
    <cellStyle name="千位分隔 6 4" xfId="6295"/>
    <cellStyle name="千位分隔 6 4 2" xfId="6296"/>
    <cellStyle name="千位分隔 6 5" xfId="6297"/>
    <cellStyle name="千位分隔 6 6" xfId="6298"/>
    <cellStyle name="千位分隔 6 9" xfId="6299"/>
    <cellStyle name="千位分隔 7" xfId="6300"/>
    <cellStyle name="千位分隔 7 2" xfId="6301"/>
    <cellStyle name="千位分隔 7 2 5" xfId="6302"/>
    <cellStyle name="千位分隔 7 2 6" xfId="6303"/>
    <cellStyle name="千位分隔 7 3" xfId="6304"/>
    <cellStyle name="千位分隔 7 4" xfId="6305"/>
    <cellStyle name="千位分隔 7 5" xfId="6306"/>
    <cellStyle name="千位分隔 7 6" xfId="6307"/>
    <cellStyle name="千位分隔 8" xfId="6308"/>
    <cellStyle name="千位分隔 8 11" xfId="6309"/>
    <cellStyle name="千位分隔 8 12" xfId="6310"/>
    <cellStyle name="千位分隔 8 13" xfId="6311"/>
    <cellStyle name="千位分隔 8 14" xfId="6312"/>
    <cellStyle name="千位分隔 8 20" xfId="6313"/>
    <cellStyle name="千位分隔 8 15" xfId="6314"/>
    <cellStyle name="千位分隔 8 21" xfId="6315"/>
    <cellStyle name="千位分隔 8 16" xfId="6316"/>
    <cellStyle name="千位分隔 8 17" xfId="6317"/>
    <cellStyle name="千位分隔 8 18" xfId="6318"/>
    <cellStyle name="千位分隔 8 19" xfId="6319"/>
    <cellStyle name="千位分隔 8 2" xfId="6320"/>
    <cellStyle name="千位分隔 8 2 5" xfId="6321"/>
    <cellStyle name="千位分隔 8 2 6" xfId="6322"/>
    <cellStyle name="千位分隔 8 3" xfId="6323"/>
    <cellStyle name="千位分隔 8 4" xfId="6324"/>
    <cellStyle name="千位分隔 8 5" xfId="6325"/>
    <cellStyle name="千位分隔 8 6" xfId="6326"/>
    <cellStyle name="千位分隔 8 9" xfId="6327"/>
    <cellStyle name="千位分隔 9" xfId="6328"/>
    <cellStyle name="千位分隔 9 2" xfId="6329"/>
    <cellStyle name="千位分隔 9 2 5" xfId="6330"/>
    <cellStyle name="千位分隔 9 3" xfId="6331"/>
    <cellStyle name="千位分隔 9 4" xfId="6332"/>
    <cellStyle name="千位分隔 9 5" xfId="6333"/>
    <cellStyle name="千位分隔 9 6" xfId="6334"/>
    <cellStyle name="千位分隔[0] 2" xfId="6335"/>
    <cellStyle name="强调 1" xfId="6336"/>
    <cellStyle name="强调 1 2" xfId="6337"/>
    <cellStyle name="强调 1 2 2" xfId="6338"/>
    <cellStyle name="强调 1 2 3" xfId="6339"/>
    <cellStyle name="强调 1 2 4" xfId="6340"/>
    <cellStyle name="强调 1 2 5" xfId="6341"/>
    <cellStyle name="强调 1 2 6" xfId="6342"/>
    <cellStyle name="强调 1 3" xfId="6343"/>
    <cellStyle name="强调 1 4" xfId="6344"/>
    <cellStyle name="强调 2" xfId="6345"/>
    <cellStyle name="强调 2 2" xfId="6346"/>
    <cellStyle name="强调 2 2 2" xfId="6347"/>
    <cellStyle name="强调 2 2 3" xfId="6348"/>
    <cellStyle name="强调 2 2 4" xfId="6349"/>
    <cellStyle name="强调 2 2 5" xfId="6350"/>
    <cellStyle name="强调 2 2 6" xfId="6351"/>
    <cellStyle name="强调 2 3" xfId="6352"/>
    <cellStyle name="强调 2 4" xfId="6353"/>
    <cellStyle name="强调 3" xfId="6354"/>
    <cellStyle name="强调 3 2 2" xfId="6355"/>
    <cellStyle name="强调 3 2 3" xfId="6356"/>
    <cellStyle name="强调 3 2 4" xfId="6357"/>
    <cellStyle name="注释 5 2 4 2" xfId="6358"/>
    <cellStyle name="强调 3 2 5" xfId="6359"/>
    <cellStyle name="注释 5 2 4 3" xfId="6360"/>
    <cellStyle name="强调 3 2 6" xfId="6361"/>
    <cellStyle name="强调 3 3" xfId="6362"/>
    <cellStyle name="强调 3 4" xfId="6363"/>
    <cellStyle name="强调文字颜色 1 10" xfId="6364"/>
    <cellStyle name="强调文字颜色 1 11" xfId="6365"/>
    <cellStyle name="强调文字颜色 1 12" xfId="6366"/>
    <cellStyle name="强调文字颜色 1 13" xfId="6367"/>
    <cellStyle name="强调文字颜色 1 14" xfId="6368"/>
    <cellStyle name="强调文字颜色 1 20" xfId="6369"/>
    <cellStyle name="强调文字颜色 1 15" xfId="6370"/>
    <cellStyle name="强调文字颜色 1 21" xfId="6371"/>
    <cellStyle name="强调文字颜色 1 16" xfId="6372"/>
    <cellStyle name="强调文字颜色 1 22" xfId="6373"/>
    <cellStyle name="强调文字颜色 1 17" xfId="6374"/>
    <cellStyle name="强调文字颜色 1 23" xfId="6375"/>
    <cellStyle name="强调文字颜色 1 18" xfId="6376"/>
    <cellStyle name="强调文字颜色 1 24" xfId="6377"/>
    <cellStyle name="强调文字颜色 1 19" xfId="6378"/>
    <cellStyle name="强调文字颜色 1 2" xfId="6379"/>
    <cellStyle name="强调文字颜色 1 2 2" xfId="6380"/>
    <cellStyle name="强调文字颜色 1 2 2 2" xfId="6381"/>
    <cellStyle name="强调文字颜色 1 2 2 3" xfId="6382"/>
    <cellStyle name="强调文字颜色 1 2 2 4" xfId="6383"/>
    <cellStyle name="强调文字颜色 1 2 2 5" xfId="6384"/>
    <cellStyle name="强调文字颜色 1 2 2 6" xfId="6385"/>
    <cellStyle name="强调文字颜色 1 2 3" xfId="6386"/>
    <cellStyle name="强调文字颜色 1 2 4" xfId="6387"/>
    <cellStyle name="强调文字颜色 1 30" xfId="6388"/>
    <cellStyle name="强调文字颜色 1 25" xfId="6389"/>
    <cellStyle name="强调文字颜色 1 31" xfId="6390"/>
    <cellStyle name="强调文字颜色 1 26" xfId="6391"/>
    <cellStyle name="强调文字颜色 1 32" xfId="6392"/>
    <cellStyle name="强调文字颜色 1 27" xfId="6393"/>
    <cellStyle name="强调文字颜色 1 33" xfId="6394"/>
    <cellStyle name="强调文字颜色 1 28" xfId="6395"/>
    <cellStyle name="强调文字颜色 1 34" xfId="6396"/>
    <cellStyle name="强调文字颜色 1 29" xfId="6397"/>
    <cellStyle name="强调文字颜色 1 3" xfId="6398"/>
    <cellStyle name="强调文字颜色 1 3 2" xfId="6399"/>
    <cellStyle name="强调文字颜色 1 3 2 2" xfId="6400"/>
    <cellStyle name="强调文字颜色 1 3 2 3" xfId="6401"/>
    <cellStyle name="强调文字颜色 1 3 2 4" xfId="6402"/>
    <cellStyle name="强调文字颜色 1 3 2 5" xfId="6403"/>
    <cellStyle name="强调文字颜色 1 3 2 6" xfId="6404"/>
    <cellStyle name="强调文字颜色 1 3 3" xfId="6405"/>
    <cellStyle name="强调文字颜色 1 3 4" xfId="6406"/>
    <cellStyle name="强调文字颜色 1 40" xfId="6407"/>
    <cellStyle name="强调文字颜色 1 35" xfId="6408"/>
    <cellStyle name="强调文字颜色 1 41" xfId="6409"/>
    <cellStyle name="强调文字颜色 1 36" xfId="6410"/>
    <cellStyle name="强调文字颜色 1 42" xfId="6411"/>
    <cellStyle name="强调文字颜色 1 37" xfId="6412"/>
    <cellStyle name="强调文字颜色 1 4" xfId="6413"/>
    <cellStyle name="强调文字颜色 1 4 2" xfId="6414"/>
    <cellStyle name="强调文字颜色 1 4 2 2" xfId="6415"/>
    <cellStyle name="强调文字颜色 1 4 2 3" xfId="6416"/>
    <cellStyle name="强调文字颜色 1 4 2 4" xfId="6417"/>
    <cellStyle name="强调文字颜色 1 4 2 5" xfId="6418"/>
    <cellStyle name="强调文字颜色 1 4 2 6" xfId="6419"/>
    <cellStyle name="强调文字颜色 1 4 3" xfId="6420"/>
    <cellStyle name="强调文字颜色 1 4 4" xfId="6421"/>
    <cellStyle name="强调文字颜色 1 5" xfId="6422"/>
    <cellStyle name="强调文字颜色 1 5 2" xfId="6423"/>
    <cellStyle name="强调文字颜色 1 5 3" xfId="6424"/>
    <cellStyle name="强调文字颜色 1 6" xfId="6425"/>
    <cellStyle name="强调文字颜色 1 6 2" xfId="6426"/>
    <cellStyle name="强调文字颜色 1 6 3" xfId="6427"/>
    <cellStyle name="强调文字颜色 1 6 4" xfId="6428"/>
    <cellStyle name="强调文字颜色 1 6 5" xfId="6429"/>
    <cellStyle name="强调文字颜色 1 6 6" xfId="6430"/>
    <cellStyle name="强调文字颜色 1 7" xfId="6431"/>
    <cellStyle name="强调文字颜色 1 8" xfId="6432"/>
    <cellStyle name="强调文字颜色 1 9" xfId="6433"/>
    <cellStyle name="强调文字颜色 2 10" xfId="6434"/>
    <cellStyle name="强调文字颜色 2 11" xfId="6435"/>
    <cellStyle name="强调文字颜色 2 12" xfId="6436"/>
    <cellStyle name="强调文字颜色 2 13" xfId="6437"/>
    <cellStyle name="强调文字颜色 2 14" xfId="6438"/>
    <cellStyle name="强调文字颜色 2 20" xfId="6439"/>
    <cellStyle name="强调文字颜色 2 15" xfId="6440"/>
    <cellStyle name="强调文字颜色 2 21" xfId="6441"/>
    <cellStyle name="强调文字颜色 2 16" xfId="6442"/>
    <cellStyle name="强调文字颜色 2 22" xfId="6443"/>
    <cellStyle name="强调文字颜色 2 17" xfId="6444"/>
    <cellStyle name="强调文字颜色 2 23" xfId="6445"/>
    <cellStyle name="强调文字颜色 2 18" xfId="6446"/>
    <cellStyle name="强调文字颜色 2 24" xfId="6447"/>
    <cellStyle name="强调文字颜色 2 19" xfId="6448"/>
    <cellStyle name="强调文字颜色 2 2" xfId="6449"/>
    <cellStyle name="强调文字颜色 2 2 2" xfId="6450"/>
    <cellStyle name="强调文字颜色 2 2 3" xfId="6451"/>
    <cellStyle name="强调文字颜色 2 2 4" xfId="6452"/>
    <cellStyle name="强调文字颜色 2 30" xfId="6453"/>
    <cellStyle name="强调文字颜色 2 25" xfId="6454"/>
    <cellStyle name="强调文字颜色 2 31" xfId="6455"/>
    <cellStyle name="强调文字颜色 2 26" xfId="6456"/>
    <cellStyle name="强调文字颜色 2 32" xfId="6457"/>
    <cellStyle name="强调文字颜色 2 27" xfId="6458"/>
    <cellStyle name="强调文字颜色 2 33" xfId="6459"/>
    <cellStyle name="强调文字颜色 2 28" xfId="6460"/>
    <cellStyle name="强调文字颜色 2 34" xfId="6461"/>
    <cellStyle name="强调文字颜色 2 29" xfId="6462"/>
    <cellStyle name="强调文字颜色 2 3" xfId="6463"/>
    <cellStyle name="强调文字颜色 2 3 2" xfId="6464"/>
    <cellStyle name="强调文字颜色 2 3 2 2" xfId="6465"/>
    <cellStyle name="强调文字颜色 2 3 2 3" xfId="6466"/>
    <cellStyle name="强调文字颜色 2 3 2 4" xfId="6467"/>
    <cellStyle name="强调文字颜色 2 3 2 5" xfId="6468"/>
    <cellStyle name="强调文字颜色 2 3 2 6" xfId="6469"/>
    <cellStyle name="强调文字颜色 2 3 3" xfId="6470"/>
    <cellStyle name="强调文字颜色 2 3 4" xfId="6471"/>
    <cellStyle name="强调文字颜色 2 40" xfId="6472"/>
    <cellStyle name="强调文字颜色 2 35" xfId="6473"/>
    <cellStyle name="强调文字颜色 2 41" xfId="6474"/>
    <cellStyle name="强调文字颜色 2 36" xfId="6475"/>
    <cellStyle name="强调文字颜色 2 42" xfId="6476"/>
    <cellStyle name="强调文字颜色 2 37" xfId="6477"/>
    <cellStyle name="强调文字颜色 2 4" xfId="6478"/>
    <cellStyle name="强调文字颜色 2 4 2" xfId="6479"/>
    <cellStyle name="强调文字颜色 2 4 2 2" xfId="6480"/>
    <cellStyle name="强调文字颜色 2 4 2 3" xfId="6481"/>
    <cellStyle name="强调文字颜色 2 4 2 4" xfId="6482"/>
    <cellStyle name="强调文字颜色 2 4 2 5" xfId="6483"/>
    <cellStyle name="强调文字颜色 2 4 2 6" xfId="6484"/>
    <cellStyle name="强调文字颜色 2 4 3" xfId="6485"/>
    <cellStyle name="强调文字颜色 2 4 4" xfId="6486"/>
    <cellStyle name="强调文字颜色 2 45" xfId="6487"/>
    <cellStyle name="强调文字颜色 2 46" xfId="6488"/>
    <cellStyle name="强调文字颜色 2 47" xfId="6489"/>
    <cellStyle name="强调文字颜色 2 48" xfId="6490"/>
    <cellStyle name="强调文字颜色 2 5" xfId="6491"/>
    <cellStyle name="强调文字颜色 2 5 2" xfId="6492"/>
    <cellStyle name="强调文字颜色 2 5 3" xfId="6493"/>
    <cellStyle name="强调文字颜色 2 6" xfId="6494"/>
    <cellStyle name="强调文字颜色 2 6 2" xfId="6495"/>
    <cellStyle name="强调文字颜色 2 6 3" xfId="6496"/>
    <cellStyle name="强调文字颜色 2 6 4" xfId="6497"/>
    <cellStyle name="强调文字颜色 2 6 5" xfId="6498"/>
    <cellStyle name="强调文字颜色 2 6 6" xfId="6499"/>
    <cellStyle name="强调文字颜色 2 7" xfId="6500"/>
    <cellStyle name="强调文字颜色 2 8" xfId="6501"/>
    <cellStyle name="强调文字颜色 2 9" xfId="6502"/>
    <cellStyle name="强调文字颜色 3 10" xfId="6503"/>
    <cellStyle name="强调文字颜色 3 11" xfId="6504"/>
    <cellStyle name="强调文字颜色 3 12" xfId="6505"/>
    <cellStyle name="强调文字颜色 3 13" xfId="6506"/>
    <cellStyle name="强调文字颜色 3 14" xfId="6507"/>
    <cellStyle name="强调文字颜色 3 20" xfId="6508"/>
    <cellStyle name="强调文字颜色 3 15" xfId="6509"/>
    <cellStyle name="强调文字颜色 3 21" xfId="6510"/>
    <cellStyle name="强调文字颜色 3 16" xfId="6511"/>
    <cellStyle name="强调文字颜色 3 22" xfId="6512"/>
    <cellStyle name="强调文字颜色 3 17" xfId="6513"/>
    <cellStyle name="输入 6 2 5 2 2" xfId="6514"/>
    <cellStyle name="强调文字颜色 3 23" xfId="6515"/>
    <cellStyle name="强调文字颜色 3 18" xfId="6516"/>
    <cellStyle name="输入 6 2 5 2 3" xfId="6517"/>
    <cellStyle name="强调文字颜色 3 24" xfId="6518"/>
    <cellStyle name="强调文字颜色 3 19" xfId="6519"/>
    <cellStyle name="强调文字颜色 3 2" xfId="6520"/>
    <cellStyle name="强调文字颜色 3 2 2" xfId="6521"/>
    <cellStyle name="强调文字颜色 3 2 2 2" xfId="6522"/>
    <cellStyle name="强调文字颜色 3 2 2 3" xfId="6523"/>
    <cellStyle name="强调文字颜色 3 2 2 4" xfId="6524"/>
    <cellStyle name="强调文字颜色 3 2 2 5" xfId="6525"/>
    <cellStyle name="强调文字颜色 3 2 2 6" xfId="6526"/>
    <cellStyle name="强调文字颜色 3 2 3" xfId="6527"/>
    <cellStyle name="强调文字颜色 3 2 4" xfId="6528"/>
    <cellStyle name="强调文字颜色 3 30" xfId="6529"/>
    <cellStyle name="强调文字颜色 3 25" xfId="6530"/>
    <cellStyle name="强调文字颜色 3 31" xfId="6531"/>
    <cellStyle name="强调文字颜色 3 26" xfId="6532"/>
    <cellStyle name="注释 3 3 5 2 2" xfId="6533"/>
    <cellStyle name="强调文字颜色 3 32" xfId="6534"/>
    <cellStyle name="强调文字颜色 3 27" xfId="6535"/>
    <cellStyle name="注释 3 3 5 2 3" xfId="6536"/>
    <cellStyle name="强调文字颜色 3 33" xfId="6537"/>
    <cellStyle name="强调文字颜色 3 28" xfId="6538"/>
    <cellStyle name="强调文字颜色 3 34" xfId="6539"/>
    <cellStyle name="强调文字颜色 3 29" xfId="6540"/>
    <cellStyle name="强调文字颜色 3 3" xfId="6541"/>
    <cellStyle name="强调文字颜色 3 3 2" xfId="6542"/>
    <cellStyle name="强调文字颜色 3 3 2 2" xfId="6543"/>
    <cellStyle name="强调文字颜色 3 3 2 3" xfId="6544"/>
    <cellStyle name="强调文字颜色 3 3 2 4" xfId="6545"/>
    <cellStyle name="强调文字颜色 3 3 2 5" xfId="6546"/>
    <cellStyle name="强调文字颜色 3 3 2 6" xfId="6547"/>
    <cellStyle name="强调文字颜色 3 3 3" xfId="6548"/>
    <cellStyle name="强调文字颜色 3 3 4" xfId="6549"/>
    <cellStyle name="强调文字颜色 3 40" xfId="6550"/>
    <cellStyle name="强调文字颜色 3 35" xfId="6551"/>
    <cellStyle name="强调文字颜色 3 41" xfId="6552"/>
    <cellStyle name="强调文字颜色 3 36" xfId="6553"/>
    <cellStyle name="强调文字颜色 3 42" xfId="6554"/>
    <cellStyle name="强调文字颜色 3 37" xfId="6555"/>
    <cellStyle name="强调文字颜色 3 43" xfId="6556"/>
    <cellStyle name="强调文字颜色 3 38" xfId="6557"/>
    <cellStyle name="强调文字颜色 3 44" xfId="6558"/>
    <cellStyle name="强调文字颜色 3 39" xfId="6559"/>
    <cellStyle name="强调文字颜色 3 4" xfId="6560"/>
    <cellStyle name="强调文字颜色 3 4 2" xfId="6561"/>
    <cellStyle name="强调文字颜色 3 4 2 2" xfId="6562"/>
    <cellStyle name="强调文字颜色 3 4 2 3" xfId="6563"/>
    <cellStyle name="强调文字颜色 3 4 2 4" xfId="6564"/>
    <cellStyle name="强调文字颜色 3 4 2 5" xfId="6565"/>
    <cellStyle name="强调文字颜色 3 4 2 6" xfId="6566"/>
    <cellStyle name="强调文字颜色 3 4 3" xfId="6567"/>
    <cellStyle name="强调文字颜色 3 4 4" xfId="6568"/>
    <cellStyle name="强调文字颜色 3 45" xfId="6569"/>
    <cellStyle name="强调文字颜色 3 46" xfId="6570"/>
    <cellStyle name="强调文字颜色 3 47" xfId="6571"/>
    <cellStyle name="强调文字颜色 3 48" xfId="6572"/>
    <cellStyle name="强调文字颜色 3 5" xfId="6573"/>
    <cellStyle name="强调文字颜色 3 5 2" xfId="6574"/>
    <cellStyle name="强调文字颜色 3 5 3" xfId="6575"/>
    <cellStyle name="强调文字颜色 3 6" xfId="6576"/>
    <cellStyle name="强调文字颜色 3 6 2" xfId="6577"/>
    <cellStyle name="强调文字颜色 3 6 3" xfId="6578"/>
    <cellStyle name="强调文字颜色 3 6 4" xfId="6579"/>
    <cellStyle name="强调文字颜色 3 6 5" xfId="6580"/>
    <cellStyle name="强调文字颜色 3 6 6" xfId="6581"/>
    <cellStyle name="强调文字颜色 3 8" xfId="6582"/>
    <cellStyle name="强调文字颜色 3 9" xfId="6583"/>
    <cellStyle name="输入 6 2 3 3" xfId="6584"/>
    <cellStyle name="强调文字颜色 4 10" xfId="6585"/>
    <cellStyle name="强调文字颜色 4 11" xfId="6586"/>
    <cellStyle name="强调文字颜色 4 12" xfId="6587"/>
    <cellStyle name="强调文字颜色 4 13" xfId="6588"/>
    <cellStyle name="强调文字颜色 4 14" xfId="6589"/>
    <cellStyle name="强调文字颜色 4 20" xfId="6590"/>
    <cellStyle name="强调文字颜色 4 15" xfId="6591"/>
    <cellStyle name="强调文字颜色 4 21" xfId="6592"/>
    <cellStyle name="强调文字颜色 4 16" xfId="6593"/>
    <cellStyle name="强调文字颜色 4 22" xfId="6594"/>
    <cellStyle name="强调文字颜色 4 17" xfId="6595"/>
    <cellStyle name="强调文字颜色 4 23" xfId="6596"/>
    <cellStyle name="强调文字颜色 4 18" xfId="6597"/>
    <cellStyle name="强调文字颜色 4 24" xfId="6598"/>
    <cellStyle name="强调文字颜色 4 19" xfId="6599"/>
    <cellStyle name="强调文字颜色 4 2" xfId="6600"/>
    <cellStyle name="强调文字颜色 4 2 2 2" xfId="6601"/>
    <cellStyle name="强调文字颜色 4 2 2 3" xfId="6602"/>
    <cellStyle name="强调文字颜色 4 2 2 4" xfId="6603"/>
    <cellStyle name="强调文字颜色 4 2 2 5" xfId="6604"/>
    <cellStyle name="强调文字颜色 4 2 2 6" xfId="6605"/>
    <cellStyle name="强调文字颜色 4 30" xfId="6606"/>
    <cellStyle name="强调文字颜色 4 25" xfId="6607"/>
    <cellStyle name="强调文字颜色 4 31" xfId="6608"/>
    <cellStyle name="强调文字颜色 4 26" xfId="6609"/>
    <cellStyle name="强调文字颜色 4 32" xfId="6610"/>
    <cellStyle name="强调文字颜色 4 27" xfId="6611"/>
    <cellStyle name="强调文字颜色 4 33" xfId="6612"/>
    <cellStyle name="强调文字颜色 4 28" xfId="6613"/>
    <cellStyle name="强调文字颜色 4 34" xfId="6614"/>
    <cellStyle name="强调文字颜色 4 29" xfId="6615"/>
    <cellStyle name="强调文字颜色 4 3" xfId="6616"/>
    <cellStyle name="强调文字颜色 4 3 2" xfId="6617"/>
    <cellStyle name="强调文字颜色 4 3 2 2" xfId="6618"/>
    <cellStyle name="强调文字颜色 4 3 2 3" xfId="6619"/>
    <cellStyle name="强调文字颜色 4 3 2 4" xfId="6620"/>
    <cellStyle name="强调文字颜色 4 3 2 5" xfId="6621"/>
    <cellStyle name="强调文字颜色 4 3 2 6" xfId="6622"/>
    <cellStyle name="强调文字颜色 4 3 3" xfId="6623"/>
    <cellStyle name="强调文字颜色 4 3 4" xfId="6624"/>
    <cellStyle name="注释 6 12 2" xfId="6625"/>
    <cellStyle name="强调文字颜色 4 40" xfId="6626"/>
    <cellStyle name="强调文字颜色 4 35" xfId="6627"/>
    <cellStyle name="强调文字颜色 4 41" xfId="6628"/>
    <cellStyle name="强调文字颜色 4 36" xfId="6629"/>
    <cellStyle name="强调文字颜色 4 43" xfId="6630"/>
    <cellStyle name="强调文字颜色 4 38" xfId="6631"/>
    <cellStyle name="强调文字颜色 4 4" xfId="6632"/>
    <cellStyle name="强调文字颜色 4 4 2" xfId="6633"/>
    <cellStyle name="强调文字颜色 4 4 2 2" xfId="6634"/>
    <cellStyle name="强调文字颜色 4 4 2 3" xfId="6635"/>
    <cellStyle name="强调文字颜色 4 4 2 4" xfId="6636"/>
    <cellStyle name="强调文字颜色 4 4 2 5" xfId="6637"/>
    <cellStyle name="强调文字颜色 4 4 2 6" xfId="6638"/>
    <cellStyle name="强调文字颜色 4 4 3" xfId="6639"/>
    <cellStyle name="强调文字颜色 4 4 4" xfId="6640"/>
    <cellStyle name="强调文字颜色 4 45" xfId="6641"/>
    <cellStyle name="强调文字颜色 4 46" xfId="6642"/>
    <cellStyle name="强调文字颜色 4 47" xfId="6643"/>
    <cellStyle name="强调文字颜色 4 48" xfId="6644"/>
    <cellStyle name="强调文字颜色 4 5" xfId="6645"/>
    <cellStyle name="强调文字颜色 4 5 2" xfId="6646"/>
    <cellStyle name="强调文字颜色 4 5 3" xfId="6647"/>
    <cellStyle name="强调文字颜色 4 6" xfId="6648"/>
    <cellStyle name="强调文字颜色 4 6 2" xfId="6649"/>
    <cellStyle name="强调文字颜色 4 6 3" xfId="6650"/>
    <cellStyle name="强调文字颜色 4 6 4" xfId="6651"/>
    <cellStyle name="强调文字颜色 4 6 5" xfId="6652"/>
    <cellStyle name="强调文字颜色 4 6 6" xfId="6653"/>
    <cellStyle name="强调文字颜色 4 7" xfId="6654"/>
    <cellStyle name="强调文字颜色 4 8" xfId="6655"/>
    <cellStyle name="强调文字颜色 4 9" xfId="6656"/>
    <cellStyle name="强调文字颜色 5 10" xfId="6657"/>
    <cellStyle name="强调文字颜色 5 11" xfId="6658"/>
    <cellStyle name="强调文字颜色 5 12" xfId="6659"/>
    <cellStyle name="强调文字颜色 5 13" xfId="6660"/>
    <cellStyle name="强调文字颜色 5 14" xfId="6661"/>
    <cellStyle name="强调文字颜色 5 20" xfId="6662"/>
    <cellStyle name="强调文字颜色 5 15" xfId="6663"/>
    <cellStyle name="强调文字颜色 5 21" xfId="6664"/>
    <cellStyle name="强调文字颜色 5 16" xfId="6665"/>
    <cellStyle name="强调文字颜色 5 22" xfId="6666"/>
    <cellStyle name="强调文字颜色 5 17" xfId="6667"/>
    <cellStyle name="强调文字颜色 5 23" xfId="6668"/>
    <cellStyle name="强调文字颜色 5 18" xfId="6669"/>
    <cellStyle name="强调文字颜色 5 24" xfId="6670"/>
    <cellStyle name="强调文字颜色 5 19" xfId="6671"/>
    <cellStyle name="强调文字颜色 5 2" xfId="6672"/>
    <cellStyle name="强调文字颜色 5 2 2" xfId="6673"/>
    <cellStyle name="强调文字颜色 5 2 2 2" xfId="6674"/>
    <cellStyle name="强调文字颜色 5 2 2 3" xfId="6675"/>
    <cellStyle name="强调文字颜色 5 2 2 4" xfId="6676"/>
    <cellStyle name="强调文字颜色 5 2 2 5" xfId="6677"/>
    <cellStyle name="强调文字颜色 5 2 2 6" xfId="6678"/>
    <cellStyle name="强调文字颜色 5 2 3" xfId="6679"/>
    <cellStyle name="强调文字颜色 5 2 4" xfId="6680"/>
    <cellStyle name="强调文字颜色 5 30" xfId="6681"/>
    <cellStyle name="强调文字颜色 5 25" xfId="6682"/>
    <cellStyle name="强调文字颜色 5 31" xfId="6683"/>
    <cellStyle name="强调文字颜色 5 26" xfId="6684"/>
    <cellStyle name="强调文字颜色 5 32" xfId="6685"/>
    <cellStyle name="强调文字颜色 5 27" xfId="6686"/>
    <cellStyle name="强调文字颜色 5 33" xfId="6687"/>
    <cellStyle name="强调文字颜色 5 28" xfId="6688"/>
    <cellStyle name="强调文字颜色 5 34" xfId="6689"/>
    <cellStyle name="强调文字颜色 5 29" xfId="6690"/>
    <cellStyle name="强调文字颜色 5 3" xfId="6691"/>
    <cellStyle name="强调文字颜色 5 3 2" xfId="6692"/>
    <cellStyle name="强调文字颜色 5 3 3" xfId="6693"/>
    <cellStyle name="强调文字颜色 5 3 4" xfId="6694"/>
    <cellStyle name="强调文字颜色 5 40" xfId="6695"/>
    <cellStyle name="强调文字颜色 5 35" xfId="6696"/>
    <cellStyle name="强调文字颜色 5 41" xfId="6697"/>
    <cellStyle name="强调文字颜色 5 36" xfId="6698"/>
    <cellStyle name="强调文字颜色 5 42" xfId="6699"/>
    <cellStyle name="强调文字颜色 5 37" xfId="6700"/>
    <cellStyle name="强调文字颜色 5 43" xfId="6701"/>
    <cellStyle name="强调文字颜色 5 38" xfId="6702"/>
    <cellStyle name="强调文字颜色 5 44" xfId="6703"/>
    <cellStyle name="强调文字颜色 5 39" xfId="6704"/>
    <cellStyle name="强调文字颜色 5 4" xfId="6705"/>
    <cellStyle name="强调文字颜色 5 4 2" xfId="6706"/>
    <cellStyle name="强调文字颜色 5 4 2 2" xfId="6707"/>
    <cellStyle name="强调文字颜色 5 4 2 3" xfId="6708"/>
    <cellStyle name="强调文字颜色 5 4 2 4" xfId="6709"/>
    <cellStyle name="强调文字颜色 5 4 2 5" xfId="6710"/>
    <cellStyle name="强调文字颜色 5 4 2 6" xfId="6711"/>
    <cellStyle name="强调文字颜色 5 4 3" xfId="6712"/>
    <cellStyle name="强调文字颜色 5 4 4" xfId="6713"/>
    <cellStyle name="强调文字颜色 5 45" xfId="6714"/>
    <cellStyle name="强调文字颜色 5 46" xfId="6715"/>
    <cellStyle name="强调文字颜色 5 47" xfId="6716"/>
    <cellStyle name="强调文字颜色 5 48" xfId="6717"/>
    <cellStyle name="强调文字颜色 5 5" xfId="6718"/>
    <cellStyle name="样式 1 2 4" xfId="6719"/>
    <cellStyle name="强调文字颜色 5 5 2" xfId="6720"/>
    <cellStyle name="样式 1 2 5" xfId="6721"/>
    <cellStyle name="强调文字颜色 5 5 3" xfId="6722"/>
    <cellStyle name="强调文字颜色 5 6" xfId="6723"/>
    <cellStyle name="强调文字颜色 5 6 2" xfId="6724"/>
    <cellStyle name="强调文字颜色 5 6 3" xfId="6725"/>
    <cellStyle name="强调文字颜色 5 6 4" xfId="6726"/>
    <cellStyle name="强调文字颜色 5 6 5" xfId="6727"/>
    <cellStyle name="强调文字颜色 5 6 6" xfId="6728"/>
    <cellStyle name="强调文字颜色 5 7" xfId="6729"/>
    <cellStyle name="强调文字颜色 5 8" xfId="6730"/>
    <cellStyle name="强调文字颜色 5 9" xfId="6731"/>
    <cellStyle name="强调文字颜色 6 10" xfId="6732"/>
    <cellStyle name="未定义" xfId="6733"/>
    <cellStyle name="强调文字颜色 6 11" xfId="6734"/>
    <cellStyle name="强调文字颜色 6 12" xfId="6735"/>
    <cellStyle name="强调文字颜色 6 13" xfId="6736"/>
    <cellStyle name="强调文字颜色 6 14" xfId="6737"/>
    <cellStyle name="强调文字颜色 6 20" xfId="6738"/>
    <cellStyle name="强调文字颜色 6 15" xfId="6739"/>
    <cellStyle name="强调文字颜色 6 21" xfId="6740"/>
    <cellStyle name="强调文字颜色 6 16" xfId="6741"/>
    <cellStyle name="强调文字颜色 6 22" xfId="6742"/>
    <cellStyle name="强调文字颜色 6 17" xfId="6743"/>
    <cellStyle name="强调文字颜色 6 23" xfId="6744"/>
    <cellStyle name="强调文字颜色 6 18" xfId="6745"/>
    <cellStyle name="强调文字颜色 6 24" xfId="6746"/>
    <cellStyle name="强调文字颜色 6 19" xfId="6747"/>
    <cellStyle name="强调文字颜色 6 2" xfId="6748"/>
    <cellStyle name="强调文字颜色 6 2 2" xfId="6749"/>
    <cellStyle name="强调文字颜色 6 2 2 2" xfId="6750"/>
    <cellStyle name="强调文字颜色 6 2 2 3" xfId="6751"/>
    <cellStyle name="强调文字颜色 6 2 2 4" xfId="6752"/>
    <cellStyle name="强调文字颜色 6 2 2 5" xfId="6753"/>
    <cellStyle name="强调文字颜色 6 2 2 6" xfId="6754"/>
    <cellStyle name="强调文字颜色 6 2 3" xfId="6755"/>
    <cellStyle name="强调文字颜色 6 2 4" xfId="6756"/>
    <cellStyle name="强调文字颜色 6 30" xfId="6757"/>
    <cellStyle name="强调文字颜色 6 25" xfId="6758"/>
    <cellStyle name="强调文字颜色 6 31" xfId="6759"/>
    <cellStyle name="强调文字颜色 6 26" xfId="6760"/>
    <cellStyle name="强调文字颜色 6 32" xfId="6761"/>
    <cellStyle name="强调文字颜色 6 27" xfId="6762"/>
    <cellStyle name="强调文字颜色 6 33" xfId="6763"/>
    <cellStyle name="强调文字颜色 6 28" xfId="6764"/>
    <cellStyle name="强调文字颜色 6 34" xfId="6765"/>
    <cellStyle name="强调文字颜色 6 29" xfId="6766"/>
    <cellStyle name="强调文字颜色 6 3" xfId="6767"/>
    <cellStyle name="强调文字颜色 6 3 2" xfId="6768"/>
    <cellStyle name="强调文字颜色 6 3 2 2" xfId="6769"/>
    <cellStyle name="强调文字颜色 6 3 2 3" xfId="6770"/>
    <cellStyle name="强调文字颜色 6 3 2 4" xfId="6771"/>
    <cellStyle name="强调文字颜色 6 3 2 5" xfId="6772"/>
    <cellStyle name="强调文字颜色 6 3 2 6" xfId="6773"/>
    <cellStyle name="强调文字颜色 6 3 3" xfId="6774"/>
    <cellStyle name="强调文字颜色 6 3 4" xfId="6775"/>
    <cellStyle name="强调文字颜色 6 40" xfId="6776"/>
    <cellStyle name="强调文字颜色 6 35" xfId="6777"/>
    <cellStyle name="强调文字颜色 6 41" xfId="6778"/>
    <cellStyle name="强调文字颜色 6 36" xfId="6779"/>
    <cellStyle name="强调文字颜色 6 42" xfId="6780"/>
    <cellStyle name="强调文字颜色 6 37" xfId="6781"/>
    <cellStyle name="强调文字颜色 6 4" xfId="6782"/>
    <cellStyle name="强调文字颜色 6 4 2" xfId="6783"/>
    <cellStyle name="强调文字颜色 6 4 2 2" xfId="6784"/>
    <cellStyle name="强调文字颜色 6 4 2 3" xfId="6785"/>
    <cellStyle name="强调文字颜色 6 4 2 4" xfId="6786"/>
    <cellStyle name="强调文字颜色 6 4 2 5" xfId="6787"/>
    <cellStyle name="强调文字颜色 6 4 2 6" xfId="6788"/>
    <cellStyle name="强调文字颜色 6 4 3" xfId="6789"/>
    <cellStyle name="强调文字颜色 6 4 4" xfId="6790"/>
    <cellStyle name="强调文字颜色 6 5" xfId="6791"/>
    <cellStyle name="强调文字颜色 6 5 2" xfId="6792"/>
    <cellStyle name="强调文字颜色 6 5 3" xfId="6793"/>
    <cellStyle name="强调文字颜色 6 6" xfId="6794"/>
    <cellStyle name="强调文字颜色 6 6 2" xfId="6795"/>
    <cellStyle name="强调文字颜色 6 6 3" xfId="6796"/>
    <cellStyle name="强调文字颜色 6 6 4" xfId="6797"/>
    <cellStyle name="强调文字颜色 6 6 5" xfId="6798"/>
    <cellStyle name="强调文字颜色 6 6 6" xfId="6799"/>
    <cellStyle name="强调文字颜色 6 7" xfId="6800"/>
    <cellStyle name="强调文字颜色 6 8" xfId="6801"/>
    <cellStyle name="强调文字颜色 6 9" xfId="6802"/>
    <cellStyle name="日期" xfId="6803"/>
    <cellStyle name="商品名称" xfId="6804"/>
    <cellStyle name="适中 10" xfId="6805"/>
    <cellStyle name="适中 11" xfId="6806"/>
    <cellStyle name="适中 12" xfId="6807"/>
    <cellStyle name="适中 13" xfId="6808"/>
    <cellStyle name="适中 14" xfId="6809"/>
    <cellStyle name="适中 21" xfId="6810"/>
    <cellStyle name="适中 16" xfId="6811"/>
    <cellStyle name="适中 22" xfId="6812"/>
    <cellStyle name="适中 17" xfId="6813"/>
    <cellStyle name="适中 23" xfId="6814"/>
    <cellStyle name="适中 18" xfId="6815"/>
    <cellStyle name="适中 24" xfId="6816"/>
    <cellStyle name="适中 19" xfId="6817"/>
    <cellStyle name="适中 2 2" xfId="6818"/>
    <cellStyle name="输入 3 2 10 3" xfId="6819"/>
    <cellStyle name="适中 2 2 2" xfId="6820"/>
    <cellStyle name="适中 2 2 3" xfId="6821"/>
    <cellStyle name="适中 2 2 4" xfId="6822"/>
    <cellStyle name="适中 2 2 5" xfId="6823"/>
    <cellStyle name="适中 2 2 6" xfId="6824"/>
    <cellStyle name="适中 2 3" xfId="6825"/>
    <cellStyle name="适中 2 4" xfId="6826"/>
    <cellStyle name="适中 30" xfId="6827"/>
    <cellStyle name="适中 25" xfId="6828"/>
    <cellStyle name="适中 31" xfId="6829"/>
    <cellStyle name="适中 26" xfId="6830"/>
    <cellStyle name="适中 32" xfId="6831"/>
    <cellStyle name="适中 27" xfId="6832"/>
    <cellStyle name="适中 33" xfId="6833"/>
    <cellStyle name="适中 28" xfId="6834"/>
    <cellStyle name="适中 34" xfId="6835"/>
    <cellStyle name="适中 29" xfId="6836"/>
    <cellStyle name="适中 3" xfId="6837"/>
    <cellStyle name="适中 3 2" xfId="6838"/>
    <cellStyle name="适中 3 2 2" xfId="6839"/>
    <cellStyle name="适中 3 2 3" xfId="6840"/>
    <cellStyle name="适中 3 2 4" xfId="6841"/>
    <cellStyle name="适中 3 2 5" xfId="6842"/>
    <cellStyle name="适中 3 2 6" xfId="6843"/>
    <cellStyle name="适中 3 3" xfId="6844"/>
    <cellStyle name="适中 3 4" xfId="6845"/>
    <cellStyle name="适中 40" xfId="6846"/>
    <cellStyle name="适中 35" xfId="6847"/>
    <cellStyle name="适中 41" xfId="6848"/>
    <cellStyle name="适中 36" xfId="6849"/>
    <cellStyle name="适中 42" xfId="6850"/>
    <cellStyle name="适中 37" xfId="6851"/>
    <cellStyle name="适中 43" xfId="6852"/>
    <cellStyle name="适中 38" xfId="6853"/>
    <cellStyle name="适中 44" xfId="6854"/>
    <cellStyle name="适中 39" xfId="6855"/>
    <cellStyle name="适中 4" xfId="6856"/>
    <cellStyle name="适中 4 2" xfId="6857"/>
    <cellStyle name="适中 4 2 6" xfId="6858"/>
    <cellStyle name="适中 4 3" xfId="6859"/>
    <cellStyle name="适中 4 4" xfId="6860"/>
    <cellStyle name="适中 45" xfId="6861"/>
    <cellStyle name="适中 46" xfId="6862"/>
    <cellStyle name="适中 47" xfId="6863"/>
    <cellStyle name="适中 48" xfId="6864"/>
    <cellStyle name="适中 5" xfId="6865"/>
    <cellStyle name="适中 5 2" xfId="6866"/>
    <cellStyle name="适中 5 3" xfId="6867"/>
    <cellStyle name="适中 6" xfId="6868"/>
    <cellStyle name="适中 6 2" xfId="6869"/>
    <cellStyle name="适中 6 3" xfId="6870"/>
    <cellStyle name="适中 6 4" xfId="6871"/>
    <cellStyle name="适中 6 5" xfId="6872"/>
    <cellStyle name="适中 7" xfId="6873"/>
    <cellStyle name="适中 8" xfId="6874"/>
    <cellStyle name="适中 9" xfId="6875"/>
    <cellStyle name="输出 14" xfId="6876"/>
    <cellStyle name="输出 20" xfId="6877"/>
    <cellStyle name="输出 15" xfId="6878"/>
    <cellStyle name="输出 21" xfId="6879"/>
    <cellStyle name="输出 16" xfId="6880"/>
    <cellStyle name="输出 22" xfId="6881"/>
    <cellStyle name="输出 17" xfId="6882"/>
    <cellStyle name="输出 23" xfId="6883"/>
    <cellStyle name="输出 18" xfId="6884"/>
    <cellStyle name="输出 24" xfId="6885"/>
    <cellStyle name="输出 19" xfId="6886"/>
    <cellStyle name="输出 2" xfId="6887"/>
    <cellStyle name="输出 2 10 2" xfId="6888"/>
    <cellStyle name="输出 2 2" xfId="6889"/>
    <cellStyle name="输出 2 2 10" xfId="6890"/>
    <cellStyle name="输出 2 2 10 2" xfId="6891"/>
    <cellStyle name="输出 2 2 10 2 2" xfId="6892"/>
    <cellStyle name="输出 2 2 10 2 3" xfId="6893"/>
    <cellStyle name="输出 2 2 10 3" xfId="6894"/>
    <cellStyle name="输出 2 2 11" xfId="6895"/>
    <cellStyle name="输出 2 2 12" xfId="6896"/>
    <cellStyle name="输出 2 2 12 2" xfId="6897"/>
    <cellStyle name="输出 2 2 13" xfId="6898"/>
    <cellStyle name="输出 2 2 2" xfId="6899"/>
    <cellStyle name="输出 2 2 2 2" xfId="6900"/>
    <cellStyle name="输出 2 2 2 2 2" xfId="6901"/>
    <cellStyle name="输出 2 2 2 2 3" xfId="6902"/>
    <cellStyle name="输出 2 2 2 3" xfId="6903"/>
    <cellStyle name="输出 2 2 2 3 2" xfId="6904"/>
    <cellStyle name="输出 2 2 2 3 2 2" xfId="6905"/>
    <cellStyle name="输出 2 2 2 3 2 3" xfId="6906"/>
    <cellStyle name="输出 2 2 2 4" xfId="6907"/>
    <cellStyle name="输出 2 2 2 4 2" xfId="6908"/>
    <cellStyle name="输出 2 2 2 4 2 2" xfId="6909"/>
    <cellStyle name="输出 2 2 2 4 2 3" xfId="6910"/>
    <cellStyle name="输出 2 2 2 4 3" xfId="6911"/>
    <cellStyle name="输出 2 2 2 5" xfId="6912"/>
    <cellStyle name="输出 2 2 2 5 2" xfId="6913"/>
    <cellStyle name="输出 2 2 2 5 2 2" xfId="6914"/>
    <cellStyle name="输出 2 2 2 5 2 3" xfId="6915"/>
    <cellStyle name="输出 2 2 2 5 3" xfId="6916"/>
    <cellStyle name="输出 2 2 2 6" xfId="6917"/>
    <cellStyle name="输出 2 2 2 6 2" xfId="6918"/>
    <cellStyle name="输出 2 2 2 7" xfId="6919"/>
    <cellStyle name="输出 2 2 2 7 2" xfId="6920"/>
    <cellStyle name="输出 2 2 2 8" xfId="6921"/>
    <cellStyle name="输出 2 2 3" xfId="6922"/>
    <cellStyle name="输出 2 2 3 2" xfId="6923"/>
    <cellStyle name="输出 2 2 3 2 2" xfId="6924"/>
    <cellStyle name="输出 2 2 3 2 3" xfId="6925"/>
    <cellStyle name="输出 2 2 3 3" xfId="6926"/>
    <cellStyle name="输出 2 2 3 3 2" xfId="6927"/>
    <cellStyle name="输出 2 2 3 3 2 2" xfId="6928"/>
    <cellStyle name="输出 2 2 3 3 2 3" xfId="6929"/>
    <cellStyle name="输出 2 2 3 4" xfId="6930"/>
    <cellStyle name="输出 2 2 3 4 2" xfId="6931"/>
    <cellStyle name="输出 2 2 3 4 2 2" xfId="6932"/>
    <cellStyle name="输出 2 2 3 4 2 3" xfId="6933"/>
    <cellStyle name="输出 2 2 3 4 3" xfId="6934"/>
    <cellStyle name="输出 2 2 3 5" xfId="6935"/>
    <cellStyle name="输出 2 2 3 5 2" xfId="6936"/>
    <cellStyle name="输出 2 2 3 5 2 2" xfId="6937"/>
    <cellStyle name="输出 2 2 3 5 2 3" xfId="6938"/>
    <cellStyle name="输出 2 2 3 5 3" xfId="6939"/>
    <cellStyle name="输出 2 2 3 6" xfId="6940"/>
    <cellStyle name="输出 2 2 3 6 2" xfId="6941"/>
    <cellStyle name="输出 2 2 3 6 3" xfId="6942"/>
    <cellStyle name="输出 2 2 3 7" xfId="6943"/>
    <cellStyle name="输出 2 2 3 7 2" xfId="6944"/>
    <cellStyle name="输出 2 2 3 8" xfId="6945"/>
    <cellStyle name="输出 2 2 4" xfId="6946"/>
    <cellStyle name="输出 2 2 4 2" xfId="6947"/>
    <cellStyle name="输出 2 2 4 2 2" xfId="6948"/>
    <cellStyle name="输出 2 2 4 2 3" xfId="6949"/>
    <cellStyle name="输出 2 2 4 3" xfId="6950"/>
    <cellStyle name="输出 2 2 4 3 2" xfId="6951"/>
    <cellStyle name="输出 2 2 4 3 2 2" xfId="6952"/>
    <cellStyle name="输出 2 2 4 3 2 3" xfId="6953"/>
    <cellStyle name="输出 2 2 4 3 3" xfId="6954"/>
    <cellStyle name="输出 2 2 4 4" xfId="6955"/>
    <cellStyle name="输出 2 2 4 4 2" xfId="6956"/>
    <cellStyle name="输出 2 2 4 4 2 2" xfId="6957"/>
    <cellStyle name="输出 2 2 4 4 2 3" xfId="6958"/>
    <cellStyle name="输出 2 2 4 4 3" xfId="6959"/>
    <cellStyle name="输出 2 2 4 5" xfId="6960"/>
    <cellStyle name="输出 2 2 4 5 2" xfId="6961"/>
    <cellStyle name="输出 2 2 4 5 2 2" xfId="6962"/>
    <cellStyle name="输出 2 2 4 5 2 3" xfId="6963"/>
    <cellStyle name="输出 2 2 4 5 3" xfId="6964"/>
    <cellStyle name="输出 2 2 4 6" xfId="6965"/>
    <cellStyle name="输出 2 2 4 6 2" xfId="6966"/>
    <cellStyle name="输出 2 2 4 6 3" xfId="6967"/>
    <cellStyle name="输出 2 2 4 7" xfId="6968"/>
    <cellStyle name="输出 2 2 4 7 2" xfId="6969"/>
    <cellStyle name="输出 2 2 4 8" xfId="6970"/>
    <cellStyle name="注释 3 2 4 3 2 2" xfId="6971"/>
    <cellStyle name="输出 2 2 5" xfId="6972"/>
    <cellStyle name="输出 2 2 5 2" xfId="6973"/>
    <cellStyle name="输出 2 2 5 2 2" xfId="6974"/>
    <cellStyle name="输出 2 2 5 2 3" xfId="6975"/>
    <cellStyle name="输出 2 2 5 3" xfId="6976"/>
    <cellStyle name="输出 2 2 5 3 2" xfId="6977"/>
    <cellStyle name="输出 2 2 5 3 2 2" xfId="6978"/>
    <cellStyle name="输出 2 2 5 3 2 3" xfId="6979"/>
    <cellStyle name="输出 2 2 5 3 3" xfId="6980"/>
    <cellStyle name="输出 2 2 5 4" xfId="6981"/>
    <cellStyle name="输出 2 2 5 4 2" xfId="6982"/>
    <cellStyle name="输出 2 2 5 4 2 2" xfId="6983"/>
    <cellStyle name="输出 2 2 5 4 2 3" xfId="6984"/>
    <cellStyle name="输出 2 2 5 4 3" xfId="6985"/>
    <cellStyle name="输出 2 2 5 5" xfId="6986"/>
    <cellStyle name="输出 2 2 5 6" xfId="6987"/>
    <cellStyle name="输入 2 2 5 2 2" xfId="6988"/>
    <cellStyle name="输出 2 2 5 7" xfId="6989"/>
    <cellStyle name="昗弨_Pacific Region P&amp;L" xfId="6990"/>
    <cellStyle name="输出 2 2 5 7 2" xfId="6991"/>
    <cellStyle name="输入 2 2 5 2 3" xfId="6992"/>
    <cellStyle name="输出 2 2 5 8" xfId="6993"/>
    <cellStyle name="注释 3 2 4 3 2 3" xfId="6994"/>
    <cellStyle name="输出 2 2 6" xfId="6995"/>
    <cellStyle name="输出 2 2 6 2" xfId="6996"/>
    <cellStyle name="输出 2 2 6 2 2" xfId="6997"/>
    <cellStyle name="输出 2 2 6 2 3" xfId="6998"/>
    <cellStyle name="输入 6" xfId="6999"/>
    <cellStyle name="输出 2 2 6 3 2 2" xfId="7000"/>
    <cellStyle name="输入 7" xfId="7001"/>
    <cellStyle name="输出 2 2 6 3 2 3" xfId="7002"/>
    <cellStyle name="输出 2 2 6 4 2" xfId="7003"/>
    <cellStyle name="输出 2 2 6 4 2 2" xfId="7004"/>
    <cellStyle name="输出 2 2 6 4 2 3" xfId="7005"/>
    <cellStyle name="输出 2 2 6 4 3" xfId="7006"/>
    <cellStyle name="输出 2 2 6 5" xfId="7007"/>
    <cellStyle name="输出 2 2 6 5 2" xfId="7008"/>
    <cellStyle name="输出 2 2 6 5 2 2" xfId="7009"/>
    <cellStyle name="输出 2 2 6 5 2 3" xfId="7010"/>
    <cellStyle name="输出 2 2 6 5 3" xfId="7011"/>
    <cellStyle name="输出 2 2 6 6" xfId="7012"/>
    <cellStyle name="输出 2 2 6 6 2" xfId="7013"/>
    <cellStyle name="输出 2 2 6 6 3" xfId="7014"/>
    <cellStyle name="输入 2 2 5 3 2" xfId="7015"/>
    <cellStyle name="输出 2 2 6 7" xfId="7016"/>
    <cellStyle name="输入 2 2 5 3 2 2" xfId="7017"/>
    <cellStyle name="输出 2 2 6 7 2" xfId="7018"/>
    <cellStyle name="输入 2 2 5 3 3" xfId="7019"/>
    <cellStyle name="输出 2 2 6 8" xfId="7020"/>
    <cellStyle name="输出 2 2 7" xfId="7021"/>
    <cellStyle name="输出 2 2 7 2" xfId="7022"/>
    <cellStyle name="输出 2 2 8" xfId="7023"/>
    <cellStyle name="输出 2 2 8 2" xfId="7024"/>
    <cellStyle name="输出 2 2 8 2 2" xfId="7025"/>
    <cellStyle name="输出 2 2 8 2 3" xfId="7026"/>
    <cellStyle name="输出 2 2 9" xfId="7027"/>
    <cellStyle name="输出 2 2 9 2" xfId="7028"/>
    <cellStyle name="输出 2 2 9 2 2" xfId="7029"/>
    <cellStyle name="输出 2 2 9 2 3" xfId="7030"/>
    <cellStyle name="输出 2 3" xfId="7031"/>
    <cellStyle name="输出 2 3 2" xfId="7032"/>
    <cellStyle name="输出 2 3 2 2" xfId="7033"/>
    <cellStyle name="输出 2 3 2 3" xfId="7034"/>
    <cellStyle name="输出 2 3 3" xfId="7035"/>
    <cellStyle name="输出 2 3 3 2" xfId="7036"/>
    <cellStyle name="输出 2 3 3 3" xfId="7037"/>
    <cellStyle name="输出 2 3 5 2 3" xfId="7038"/>
    <cellStyle name="输出 2 3 6 2" xfId="7039"/>
    <cellStyle name="输出 2 3 6 3" xfId="7040"/>
    <cellStyle name="输出 2 3 7 2" xfId="7041"/>
    <cellStyle name="输出 2 4" xfId="7042"/>
    <cellStyle name="输出 2 4 2" xfId="7043"/>
    <cellStyle name="输出 2 4 2 2" xfId="7044"/>
    <cellStyle name="输出 2 4 2 3" xfId="7045"/>
    <cellStyle name="输出 2 4 3" xfId="7046"/>
    <cellStyle name="输出 2 4 3 2" xfId="7047"/>
    <cellStyle name="输出 2 4 3 2 2" xfId="7048"/>
    <cellStyle name="输出 2 4 3 2 3" xfId="7049"/>
    <cellStyle name="输出 2 4 3 3" xfId="7050"/>
    <cellStyle name="输出 2 4 4 2 2" xfId="7051"/>
    <cellStyle name="输出 2 4 4 2 3" xfId="7052"/>
    <cellStyle name="输出 2 4 5 2 2" xfId="7053"/>
    <cellStyle name="输出 2 4 5 2 3" xfId="7054"/>
    <cellStyle name="输出 2 4 5 3" xfId="7055"/>
    <cellStyle name="输出 2 4 6 2" xfId="7056"/>
    <cellStyle name="输出 2 4 7 2" xfId="7057"/>
    <cellStyle name="输出 2 4 8" xfId="7058"/>
    <cellStyle name="输出 2 5" xfId="7059"/>
    <cellStyle name="输出 2 5 2" xfId="7060"/>
    <cellStyle name="输出 2 5 3" xfId="7061"/>
    <cellStyle name="输出 2 6" xfId="7062"/>
    <cellStyle name="输出 2 6 2" xfId="7063"/>
    <cellStyle name="输出 2 6 2 2" xfId="7064"/>
    <cellStyle name="输出 2 6 2 3" xfId="7065"/>
    <cellStyle name="输出 2 6 3" xfId="7066"/>
    <cellStyle name="注释 4 2 8 2" xfId="7067"/>
    <cellStyle name="输出 2 7" xfId="7068"/>
    <cellStyle name="注释 4 2 8 2 2" xfId="7069"/>
    <cellStyle name="输出 2 7 2" xfId="7070"/>
    <cellStyle name="输出 2 7 2 2" xfId="7071"/>
    <cellStyle name="输出 2 7 2 3" xfId="7072"/>
    <cellStyle name="注释 4 2 8 2 3" xfId="7073"/>
    <cellStyle name="输出 2 7 3" xfId="7074"/>
    <cellStyle name="注释 4 2 8 3" xfId="7075"/>
    <cellStyle name="输出 2 8" xfId="7076"/>
    <cellStyle name="输出 2 8 2" xfId="7077"/>
    <cellStyle name="输出 2 8 2 2" xfId="7078"/>
    <cellStyle name="输出 2 8 2 3" xfId="7079"/>
    <cellStyle name="输出 2 8 3" xfId="7080"/>
    <cellStyle name="输出 2 9" xfId="7081"/>
    <cellStyle name="输出 2 9 2" xfId="7082"/>
    <cellStyle name="输出 2 9 3" xfId="7083"/>
    <cellStyle name="输出 30" xfId="7084"/>
    <cellStyle name="输出 25" xfId="7085"/>
    <cellStyle name="输出 31" xfId="7086"/>
    <cellStyle name="输出 26" xfId="7087"/>
    <cellStyle name="输出 32" xfId="7088"/>
    <cellStyle name="输出 27" xfId="7089"/>
    <cellStyle name="输出 33" xfId="7090"/>
    <cellStyle name="输出 28" xfId="7091"/>
    <cellStyle name="输出 34" xfId="7092"/>
    <cellStyle name="输出 29" xfId="7093"/>
    <cellStyle name="输出 3" xfId="7094"/>
    <cellStyle name="输出 3 10" xfId="7095"/>
    <cellStyle name="输出 3 10 2" xfId="7096"/>
    <cellStyle name="输出 3 11" xfId="7097"/>
    <cellStyle name="输出 3 2" xfId="7098"/>
    <cellStyle name="输出 3 2 10" xfId="7099"/>
    <cellStyle name="输出 3 2 10 2" xfId="7100"/>
    <cellStyle name="输出 3 2 10 2 2" xfId="7101"/>
    <cellStyle name="输出 3 2 10 2 3" xfId="7102"/>
    <cellStyle name="输出 3 2 10 3" xfId="7103"/>
    <cellStyle name="注释 5 6 5 2" xfId="7104"/>
    <cellStyle name="输出 3 2 11" xfId="7105"/>
    <cellStyle name="注释 5 6 5 2 2" xfId="7106"/>
    <cellStyle name="输出 3 2 11 2" xfId="7107"/>
    <cellStyle name="注释 5 6 5 2 3" xfId="7108"/>
    <cellStyle name="输出 3 2 11 3" xfId="7109"/>
    <cellStyle name="注释 5 6 5 3" xfId="7110"/>
    <cellStyle name="输出 3 2 12" xfId="7111"/>
    <cellStyle name="输出 3 2 12 2" xfId="7112"/>
    <cellStyle name="输出 3 2 13" xfId="7113"/>
    <cellStyle name="输出 3 2 2" xfId="7114"/>
    <cellStyle name="输出 3 2 2 2" xfId="7115"/>
    <cellStyle name="输出 3 2 2 2 2" xfId="7116"/>
    <cellStyle name="输出 3 2 2 2 3" xfId="7117"/>
    <cellStyle name="输出 3 2 2 3" xfId="7118"/>
    <cellStyle name="输出 3 2 2 3 2" xfId="7119"/>
    <cellStyle name="输出 3 2 2 3 2 2" xfId="7120"/>
    <cellStyle name="输出 3 2 2 3 2 3" xfId="7121"/>
    <cellStyle name="输出 3 2 2 3 3" xfId="7122"/>
    <cellStyle name="输出 3 2 2 4" xfId="7123"/>
    <cellStyle name="输出 3 2 2 4 2" xfId="7124"/>
    <cellStyle name="输出 3 2 2 4 2 2" xfId="7125"/>
    <cellStyle name="输出 3 2 2 4 2 3" xfId="7126"/>
    <cellStyle name="输出 3 2 2 4 3" xfId="7127"/>
    <cellStyle name="输出 3 2 2 5" xfId="7128"/>
    <cellStyle name="输出 3 2 2 5 2" xfId="7129"/>
    <cellStyle name="输出 3 2 2 5 2 2" xfId="7130"/>
    <cellStyle name="输出 3 2 2 5 2 3" xfId="7131"/>
    <cellStyle name="输出 3 2 2 5 3" xfId="7132"/>
    <cellStyle name="输出 3 2 2 6" xfId="7133"/>
    <cellStyle name="输出 3 2 2 6 2" xfId="7134"/>
    <cellStyle name="输出 3 2 2 6 3" xfId="7135"/>
    <cellStyle name="输出 3 2 2 7" xfId="7136"/>
    <cellStyle name="输出 3 2 2 7 2" xfId="7137"/>
    <cellStyle name="输出 3 2 2 8" xfId="7138"/>
    <cellStyle name="输出 3 2 3" xfId="7139"/>
    <cellStyle name="输出 3 2 3 2" xfId="7140"/>
    <cellStyle name="输出 3 2 3 3" xfId="7141"/>
    <cellStyle name="输出 3 2 3 3 2 2" xfId="7142"/>
    <cellStyle name="输出 3 2 3 3 2 3" xfId="7143"/>
    <cellStyle name="输出 3 2 3 3 3" xfId="7144"/>
    <cellStyle name="输出 3 2 3 4" xfId="7145"/>
    <cellStyle name="输出 3 2 3 4 2 2" xfId="7146"/>
    <cellStyle name="输出 3 2 3 4 2 3" xfId="7147"/>
    <cellStyle name="输出 3 2 3 5" xfId="7148"/>
    <cellStyle name="输出 3 2 3 5 2" xfId="7149"/>
    <cellStyle name="输出 3 2 3 5 2 2" xfId="7150"/>
    <cellStyle name="输出 3 2 3 5 2 3" xfId="7151"/>
    <cellStyle name="输出 3 2 3 5 3" xfId="7152"/>
    <cellStyle name="输出 3 2 3 6" xfId="7153"/>
    <cellStyle name="输出 3 2 3 6 2" xfId="7154"/>
    <cellStyle name="输出 3 2 3 6 3" xfId="7155"/>
    <cellStyle name="输出 3 2 3 7" xfId="7156"/>
    <cellStyle name="输出 3 2 3 7 2" xfId="7157"/>
    <cellStyle name="输出 3 2 3 8" xfId="7158"/>
    <cellStyle name="输出 3 2 4" xfId="7159"/>
    <cellStyle name="输出 3 2 4 2" xfId="7160"/>
    <cellStyle name="输出 3 2 4 2 2" xfId="7161"/>
    <cellStyle name="输出 3 2 4 2 3" xfId="7162"/>
    <cellStyle name="输出 3 2 4 3" xfId="7163"/>
    <cellStyle name="输出 3 2 4 3 2" xfId="7164"/>
    <cellStyle name="输出 3 2 4 3 2 2" xfId="7165"/>
    <cellStyle name="输出 3 2 4 3 2 3" xfId="7166"/>
    <cellStyle name="输出 3 2 4 3 3" xfId="7167"/>
    <cellStyle name="输出 3 2 4 4" xfId="7168"/>
    <cellStyle name="输出 3 2 4 4 2" xfId="7169"/>
    <cellStyle name="输出 3 2 4 4 2 2" xfId="7170"/>
    <cellStyle name="输出 3 2 4 4 2 3" xfId="7171"/>
    <cellStyle name="输出 3 2 4 4 3" xfId="7172"/>
    <cellStyle name="输出 3 2 4 5" xfId="7173"/>
    <cellStyle name="输出 3 2 4 5 2" xfId="7174"/>
    <cellStyle name="输出 3 2 4 5 2 2" xfId="7175"/>
    <cellStyle name="输出 3 2 4 5 2 3" xfId="7176"/>
    <cellStyle name="输出 3 2 4 5 3" xfId="7177"/>
    <cellStyle name="输出 3 2 4 6" xfId="7178"/>
    <cellStyle name="输出 3 2 4 6 2" xfId="7179"/>
    <cellStyle name="输出 3 2 4 6 3" xfId="7180"/>
    <cellStyle name="输出 3 2 4 7" xfId="7181"/>
    <cellStyle name="输出 3 2 4 7 2" xfId="7182"/>
    <cellStyle name="输出 3 2 4 8" xfId="7183"/>
    <cellStyle name="注释 3 2 4 4 2 2" xfId="7184"/>
    <cellStyle name="输出 3 2 5" xfId="7185"/>
    <cellStyle name="输出 3 2 5 2" xfId="7186"/>
    <cellStyle name="输出 3 2 5 2 2" xfId="7187"/>
    <cellStyle name="输出 3 2 5 2 3" xfId="7188"/>
    <cellStyle name="输出 3 2 5 3" xfId="7189"/>
    <cellStyle name="输出 3 2 5 3 2" xfId="7190"/>
    <cellStyle name="输出 3 2 5 3 2 2" xfId="7191"/>
    <cellStyle name="输出 3 2 5 3 2 3" xfId="7192"/>
    <cellStyle name="输出 3 2 5 3 3" xfId="7193"/>
    <cellStyle name="输出 3 2 5 4" xfId="7194"/>
    <cellStyle name="输出 3 2 5 4 2" xfId="7195"/>
    <cellStyle name="输出 3 2 5 4 2 2" xfId="7196"/>
    <cellStyle name="输出 3 2 5 4 2 3" xfId="7197"/>
    <cellStyle name="输出 3 2 5 4 3" xfId="7198"/>
    <cellStyle name="输出 3 2 5 5" xfId="7199"/>
    <cellStyle name="输出 3 2 5 6" xfId="7200"/>
    <cellStyle name="输出 3 2 5 6 2" xfId="7201"/>
    <cellStyle name="输出 3 2 5 6 3" xfId="7202"/>
    <cellStyle name="输入 2 3 5 2 2" xfId="7203"/>
    <cellStyle name="输出 3 2 5 7" xfId="7204"/>
    <cellStyle name="输出 3 2 5 7 2" xfId="7205"/>
    <cellStyle name="输入 2 3 5 2 3" xfId="7206"/>
    <cellStyle name="输出 3 2 5 8" xfId="7207"/>
    <cellStyle name="注释 3 2 4 4 2 3" xfId="7208"/>
    <cellStyle name="输出 3 2 6" xfId="7209"/>
    <cellStyle name="输出 3 2 6 2" xfId="7210"/>
    <cellStyle name="输出 3 2 6 2 2" xfId="7211"/>
    <cellStyle name="输出 3 2 6 2 3" xfId="7212"/>
    <cellStyle name="输出 3 2 6 3 2" xfId="7213"/>
    <cellStyle name="输出 3 2 6 3 2 2" xfId="7214"/>
    <cellStyle name="输出 3 2 6 3 2 3" xfId="7215"/>
    <cellStyle name="输出 3 2 6 3 3" xfId="7216"/>
    <cellStyle name="输出 3 2 6 4 2" xfId="7217"/>
    <cellStyle name="输入 2 11" xfId="7218"/>
    <cellStyle name="输出 3 2 6 4 2 2" xfId="7219"/>
    <cellStyle name="输出 3 2 6 4 2 3" xfId="7220"/>
    <cellStyle name="输出 3 2 6 4 3" xfId="7221"/>
    <cellStyle name="输出 3 2 6 5" xfId="7222"/>
    <cellStyle name="输出 3 2 6 5 2" xfId="7223"/>
    <cellStyle name="注释 21" xfId="7224"/>
    <cellStyle name="注释 16" xfId="7225"/>
    <cellStyle name="输出 3 2 6 5 2 2" xfId="7226"/>
    <cellStyle name="注释 22" xfId="7227"/>
    <cellStyle name="注释 17" xfId="7228"/>
    <cellStyle name="输出 3 2 6 5 2 3" xfId="7229"/>
    <cellStyle name="输出 3 2 6 5 3" xfId="7230"/>
    <cellStyle name="输出 3 2 6 6" xfId="7231"/>
    <cellStyle name="输出 3 2 6 6 2" xfId="7232"/>
    <cellStyle name="输出 3 2 6 6 3" xfId="7233"/>
    <cellStyle name="输出 3 2 6 7" xfId="7234"/>
    <cellStyle name="输出 3 2 6 7 2" xfId="7235"/>
    <cellStyle name="输出 3 2 6 8" xfId="7236"/>
    <cellStyle name="输出 3 2 7" xfId="7237"/>
    <cellStyle name="输出 3 2 7 2" xfId="7238"/>
    <cellStyle name="输出 3 2 8" xfId="7239"/>
    <cellStyle name="输出 3 2 8 2" xfId="7240"/>
    <cellStyle name="输出 3 2 8 2 2" xfId="7241"/>
    <cellStyle name="输出 3 2 8 2 3" xfId="7242"/>
    <cellStyle name="输出 3 2 9" xfId="7243"/>
    <cellStyle name="输出 3 2 9 2" xfId="7244"/>
    <cellStyle name="输出 3 2 9 2 2" xfId="7245"/>
    <cellStyle name="输出 3 2 9 2 3" xfId="7246"/>
    <cellStyle name="输出 3 3" xfId="7247"/>
    <cellStyle name="输出 3 3 2" xfId="7248"/>
    <cellStyle name="输出 3 3 2 2" xfId="7249"/>
    <cellStyle name="输出 3 3 2 3" xfId="7250"/>
    <cellStyle name="输出 3 3 3" xfId="7251"/>
    <cellStyle name="输出 3 3 3 2" xfId="7252"/>
    <cellStyle name="输出 3 3 3 2 2" xfId="7253"/>
    <cellStyle name="输入 6 9 2 2" xfId="7254"/>
    <cellStyle name="输出 3 3 3 2 3" xfId="7255"/>
    <cellStyle name="输出 3 3 3 3" xfId="7256"/>
    <cellStyle name="输出 3 3 4 2 2" xfId="7257"/>
    <cellStyle name="输出 3 3 4 2 3" xfId="7258"/>
    <cellStyle name="输出 3 3 5 2 2" xfId="7259"/>
    <cellStyle name="输出 3 3 5 2 3" xfId="7260"/>
    <cellStyle name="输出 3 3 6 2" xfId="7261"/>
    <cellStyle name="输出 3 3 6 3" xfId="7262"/>
    <cellStyle name="输出 3 3 7 2" xfId="7263"/>
    <cellStyle name="输出 3 3 8" xfId="7264"/>
    <cellStyle name="输出 3 4" xfId="7265"/>
    <cellStyle name="输出 3 4 2 2" xfId="7266"/>
    <cellStyle name="输出 3 4 2 3" xfId="7267"/>
    <cellStyle name="输出 3 4 3 2" xfId="7268"/>
    <cellStyle name="输出 3 4 3 2 2" xfId="7269"/>
    <cellStyle name="输出 3 4 3 2 3" xfId="7270"/>
    <cellStyle name="输出 3 4 3 3" xfId="7271"/>
    <cellStyle name="输出 3 4 4 2 2" xfId="7272"/>
    <cellStyle name="输出 3 4 4 2 3" xfId="7273"/>
    <cellStyle name="输出 3 4 5 2" xfId="7274"/>
    <cellStyle name="输出 3 4 5 2 2" xfId="7275"/>
    <cellStyle name="输出 3 4 5 2 3" xfId="7276"/>
    <cellStyle name="输出 3 4 5 3" xfId="7277"/>
    <cellStyle name="输出 3 4 6 2" xfId="7278"/>
    <cellStyle name="输出 3 4 7 2" xfId="7279"/>
    <cellStyle name="输出 3 5" xfId="7280"/>
    <cellStyle name="输出 3 6 2 2" xfId="7281"/>
    <cellStyle name="输出 3 6 2 3" xfId="7282"/>
    <cellStyle name="输出 3 7 2 2" xfId="7283"/>
    <cellStyle name="输出 3 7 2 3" xfId="7284"/>
    <cellStyle name="输出 3 8 2" xfId="7285"/>
    <cellStyle name="输出 3 8 2 2" xfId="7286"/>
    <cellStyle name="输出 3 8 2 3" xfId="7287"/>
    <cellStyle name="输出 3 8 3" xfId="7288"/>
    <cellStyle name="输入 3 2 4 3 2 3" xfId="7289"/>
    <cellStyle name="输出 3 9" xfId="7290"/>
    <cellStyle name="输出 40" xfId="7291"/>
    <cellStyle name="输出 35" xfId="7292"/>
    <cellStyle name="输出 41" xfId="7293"/>
    <cellStyle name="输出 36" xfId="7294"/>
    <cellStyle name="输出 42" xfId="7295"/>
    <cellStyle name="输出 37" xfId="7296"/>
    <cellStyle name="输出 43" xfId="7297"/>
    <cellStyle name="输出 38" xfId="7298"/>
    <cellStyle name="输出 44" xfId="7299"/>
    <cellStyle name="输出 39" xfId="7300"/>
    <cellStyle name="输出 4" xfId="7301"/>
    <cellStyle name="输出 4 10" xfId="7302"/>
    <cellStyle name="输出 4 10 2" xfId="7303"/>
    <cellStyle name="输出 4 11" xfId="7304"/>
    <cellStyle name="输出 4 2" xfId="7305"/>
    <cellStyle name="输出 4 2 10" xfId="7306"/>
    <cellStyle name="输出 4 2 10 2" xfId="7307"/>
    <cellStyle name="输出 4 2 10 2 2" xfId="7308"/>
    <cellStyle name="输出 4 2 10 2 3" xfId="7309"/>
    <cellStyle name="输出 4 2 10 3" xfId="7310"/>
    <cellStyle name="输出 4 2 11" xfId="7311"/>
    <cellStyle name="输出 4 2 11 2" xfId="7312"/>
    <cellStyle name="输出 4 2 11 3" xfId="7313"/>
    <cellStyle name="输出 4 2 12" xfId="7314"/>
    <cellStyle name="输出 4 2 13" xfId="7315"/>
    <cellStyle name="输出 4 2 2" xfId="7316"/>
    <cellStyle name="输出 4 2 2 2" xfId="7317"/>
    <cellStyle name="输出 4 2 2 2 2" xfId="7318"/>
    <cellStyle name="输出 4 2 2 2 3" xfId="7319"/>
    <cellStyle name="输出 4 2 2 3" xfId="7320"/>
    <cellStyle name="输出 4 2 2 3 2" xfId="7321"/>
    <cellStyle name="输出 4 2 2 3 2 2" xfId="7322"/>
    <cellStyle name="输出 4 2 2 3 2 3" xfId="7323"/>
    <cellStyle name="输出 4 2 2 3 3" xfId="7324"/>
    <cellStyle name="输出 4 2 2 4" xfId="7325"/>
    <cellStyle name="输出 4 2 2 4 2" xfId="7326"/>
    <cellStyle name="输出 4 2 2 4 2 2" xfId="7327"/>
    <cellStyle name="输出 4 2 2 4 2 3" xfId="7328"/>
    <cellStyle name="输出 4 2 2 4 3" xfId="7329"/>
    <cellStyle name="输出 4 2 2 5" xfId="7330"/>
    <cellStyle name="输出 4 2 2 5 2" xfId="7331"/>
    <cellStyle name="输出 4 2 2 5 2 3" xfId="7332"/>
    <cellStyle name="输出 4 2 2 5 3" xfId="7333"/>
    <cellStyle name="输出 4 2 2 6" xfId="7334"/>
    <cellStyle name="输出 4 2 2 6 2" xfId="7335"/>
    <cellStyle name="输出 4 2 2 6 3" xfId="7336"/>
    <cellStyle name="输出 4 2 2 7" xfId="7337"/>
    <cellStyle name="输出 4 2 2 7 2" xfId="7338"/>
    <cellStyle name="输出 4 2 2 8" xfId="7339"/>
    <cellStyle name="输出 4 2 3" xfId="7340"/>
    <cellStyle name="输出 4 2 3 2" xfId="7341"/>
    <cellStyle name="输出 4 2 3 2 2" xfId="7342"/>
    <cellStyle name="输出 4 2 3 2 3" xfId="7343"/>
    <cellStyle name="输出 4 2 3 3" xfId="7344"/>
    <cellStyle name="输出 4 2 3 3 2" xfId="7345"/>
    <cellStyle name="输出 4 2 3 3 3" xfId="7346"/>
    <cellStyle name="输出 4 2 3 4" xfId="7347"/>
    <cellStyle name="输出 4 2 3 4 2" xfId="7348"/>
    <cellStyle name="输出 4 2 3 4 3" xfId="7349"/>
    <cellStyle name="输出 4 2 3 5" xfId="7350"/>
    <cellStyle name="输出 4 2 3 5 2" xfId="7351"/>
    <cellStyle name="输出 4 2 3 5 3" xfId="7352"/>
    <cellStyle name="输出 4 2 3 6" xfId="7353"/>
    <cellStyle name="输出 4 2 3 6 2" xfId="7354"/>
    <cellStyle name="输出 4 2 3 6 3" xfId="7355"/>
    <cellStyle name="输出 4 2 3 7" xfId="7356"/>
    <cellStyle name="输出 4 2 3 7 2" xfId="7357"/>
    <cellStyle name="输出 4 2 3 8" xfId="7358"/>
    <cellStyle name="输出 4 2 4" xfId="7359"/>
    <cellStyle name="输出 4 2 4 2" xfId="7360"/>
    <cellStyle name="输出 4 2 4 2 2" xfId="7361"/>
    <cellStyle name="输出 4 2 4 2 3" xfId="7362"/>
    <cellStyle name="输出 4 2 4 3" xfId="7363"/>
    <cellStyle name="输出 4 2 4 3 2" xfId="7364"/>
    <cellStyle name="输出 4 2 4 3 2 2" xfId="7365"/>
    <cellStyle name="输出 4 2 4 3 2 3" xfId="7366"/>
    <cellStyle name="输出 4 2 4 3 3" xfId="7367"/>
    <cellStyle name="输出 4 2 4 4" xfId="7368"/>
    <cellStyle name="输出 4 2 4 4 2" xfId="7369"/>
    <cellStyle name="输出 4 2 4 4 2 2" xfId="7370"/>
    <cellStyle name="输出 4 2 4 4 2 3" xfId="7371"/>
    <cellStyle name="输出 4 2 4 4 3" xfId="7372"/>
    <cellStyle name="输出 4 2 4 5" xfId="7373"/>
    <cellStyle name="输出 4 2 4 5 2" xfId="7374"/>
    <cellStyle name="输出 4 2 4 5 2 3" xfId="7375"/>
    <cellStyle name="输出 4 2 4 5 3" xfId="7376"/>
    <cellStyle name="输出 4 2 4 6" xfId="7377"/>
    <cellStyle name="输出 4 2 4 6 2" xfId="7378"/>
    <cellStyle name="输出 4 2 4 6 3" xfId="7379"/>
    <cellStyle name="输出 4 2 4 7" xfId="7380"/>
    <cellStyle name="输出 4 2 4 7 2" xfId="7381"/>
    <cellStyle name="输出 4 2 4 8" xfId="7382"/>
    <cellStyle name="注释 3 2 4 5 2 2" xfId="7383"/>
    <cellStyle name="输出 4 2 5" xfId="7384"/>
    <cellStyle name="输出 4 2 5 2" xfId="7385"/>
    <cellStyle name="输出 4 2 5 2 2" xfId="7386"/>
    <cellStyle name="输出 4 2 5 2 3" xfId="7387"/>
    <cellStyle name="输出 4 2 5 3" xfId="7388"/>
    <cellStyle name="输出 4 2 5 3 2" xfId="7389"/>
    <cellStyle name="输出 4 2 5 3 2 2" xfId="7390"/>
    <cellStyle name="输出 4 2 5 3 2 3" xfId="7391"/>
    <cellStyle name="输出 4 2 5 3 3" xfId="7392"/>
    <cellStyle name="输出 4 2 5 4" xfId="7393"/>
    <cellStyle name="输出 4 2 5 4 2" xfId="7394"/>
    <cellStyle name="输出 4 2 5 4 2 2" xfId="7395"/>
    <cellStyle name="输出 4 2 5 4 2 3" xfId="7396"/>
    <cellStyle name="输出 4 2 5 4 3" xfId="7397"/>
    <cellStyle name="输出 4 2 5 5" xfId="7398"/>
    <cellStyle name="输出 4 2 5 6" xfId="7399"/>
    <cellStyle name="输出 4 2 5 6 2" xfId="7400"/>
    <cellStyle name="输出 4 2 5 6 3" xfId="7401"/>
    <cellStyle name="输入 2 4 5 2 2" xfId="7402"/>
    <cellStyle name="输出 4 2 5 7" xfId="7403"/>
    <cellStyle name="输出 4 2 5 7 2" xfId="7404"/>
    <cellStyle name="输入 2 4 5 2 3" xfId="7405"/>
    <cellStyle name="输出 4 2 5 8" xfId="7406"/>
    <cellStyle name="注释 3 2 4 5 2 3" xfId="7407"/>
    <cellStyle name="输出 4 2 6" xfId="7408"/>
    <cellStyle name="输出 4 2 6 2" xfId="7409"/>
    <cellStyle name="输出 4 2 6 2 2" xfId="7410"/>
    <cellStyle name="输出 4 2 6 2 3" xfId="7411"/>
    <cellStyle name="输出 4 2 6 3 2" xfId="7412"/>
    <cellStyle name="输出 4 2 6 3 2 2" xfId="7413"/>
    <cellStyle name="输出 4 2 6 3 2 3" xfId="7414"/>
    <cellStyle name="输出 4 2 6 3 3" xfId="7415"/>
    <cellStyle name="输出 4 2 6 4 2" xfId="7416"/>
    <cellStyle name="输出 4 2 6 4 2 2" xfId="7417"/>
    <cellStyle name="输出 4 2 6 4 2 3" xfId="7418"/>
    <cellStyle name="输出 4 2 6 4 3" xfId="7419"/>
    <cellStyle name="输出 4 2 6 5" xfId="7420"/>
    <cellStyle name="输出 4 2 6 5 2" xfId="7421"/>
    <cellStyle name="输出 4 2 6 5 2 3" xfId="7422"/>
    <cellStyle name="输出 4 2 6 5 3" xfId="7423"/>
    <cellStyle name="输出 4 2 6 6" xfId="7424"/>
    <cellStyle name="输出 4 2 6 6 2" xfId="7425"/>
    <cellStyle name="输出 4 2 6 6 3" xfId="7426"/>
    <cellStyle name="输出 4 2 6 7" xfId="7427"/>
    <cellStyle name="输出 4 2 6 7 2" xfId="7428"/>
    <cellStyle name="输出 4 2 6 8" xfId="7429"/>
    <cellStyle name="输出 4 2 7" xfId="7430"/>
    <cellStyle name="输出 4 2 7 2" xfId="7431"/>
    <cellStyle name="输出 4 2 8" xfId="7432"/>
    <cellStyle name="输出 4 2 8 2" xfId="7433"/>
    <cellStyle name="输出 4 2 8 2 2" xfId="7434"/>
    <cellStyle name="输出 4 2 9" xfId="7435"/>
    <cellStyle name="输出 4 2 9 2" xfId="7436"/>
    <cellStyle name="输出 4 2 9 2 2" xfId="7437"/>
    <cellStyle name="输出 4 3" xfId="7438"/>
    <cellStyle name="输出 4 3 2" xfId="7439"/>
    <cellStyle name="输出 4 3 2 2" xfId="7440"/>
    <cellStyle name="输出 4 3 2 3" xfId="7441"/>
    <cellStyle name="输出 4 3 3" xfId="7442"/>
    <cellStyle name="输出 4 3 3 2" xfId="7443"/>
    <cellStyle name="输出 4 3 3 2 2" xfId="7444"/>
    <cellStyle name="输出 4 3 3 2 3" xfId="7445"/>
    <cellStyle name="输出 4 3 3 3" xfId="7446"/>
    <cellStyle name="输出 4 3 4 2 2" xfId="7447"/>
    <cellStyle name="输出 4 3 4 2 3" xfId="7448"/>
    <cellStyle name="输出 4 3 5 2" xfId="7449"/>
    <cellStyle name="输出 4 3 5 2 2" xfId="7450"/>
    <cellStyle name="输出 4 3 5 2 3" xfId="7451"/>
    <cellStyle name="输出 4 3 5 3" xfId="7452"/>
    <cellStyle name="输出 4 3 6" xfId="7453"/>
    <cellStyle name="输出 4 3 6 2" xfId="7454"/>
    <cellStyle name="输出 4 3 6 3" xfId="7455"/>
    <cellStyle name="输出 4 3 7" xfId="7456"/>
    <cellStyle name="输出 4 3 8" xfId="7457"/>
    <cellStyle name="输出 4 4" xfId="7458"/>
    <cellStyle name="输出 4 4 2" xfId="7459"/>
    <cellStyle name="输出 4 4 2 2" xfId="7460"/>
    <cellStyle name="输出 4 4 2 3" xfId="7461"/>
    <cellStyle name="输出 4 4 3" xfId="7462"/>
    <cellStyle name="输出 4 4 3 2" xfId="7463"/>
    <cellStyle name="输出 4 4 3 2 2" xfId="7464"/>
    <cellStyle name="输出 4 4 3 2 3" xfId="7465"/>
    <cellStyle name="输出 4 4 3 3" xfId="7466"/>
    <cellStyle name="输出 4 4 4 2" xfId="7467"/>
    <cellStyle name="输出 4 4 4 2 2" xfId="7468"/>
    <cellStyle name="输出 4 4 4 2 3" xfId="7469"/>
    <cellStyle name="输出 4 4 4 3" xfId="7470"/>
    <cellStyle name="输出 4 4 5 2" xfId="7471"/>
    <cellStyle name="输出 4 4 5 2 2" xfId="7472"/>
    <cellStyle name="输出 4 4 5 2 3" xfId="7473"/>
    <cellStyle name="输出 4 4 5 3" xfId="7474"/>
    <cellStyle name="输出 4 4 6 2" xfId="7475"/>
    <cellStyle name="输出 4 4 7 2" xfId="7476"/>
    <cellStyle name="输出 4 5" xfId="7477"/>
    <cellStyle name="输出 4 5 2" xfId="7478"/>
    <cellStyle name="输出 4 5 3" xfId="7479"/>
    <cellStyle name="输出 4 6 2" xfId="7480"/>
    <cellStyle name="输出 4 6 2 2" xfId="7481"/>
    <cellStyle name="输出 4 6 2 3" xfId="7482"/>
    <cellStyle name="输出 4 6 3" xfId="7483"/>
    <cellStyle name="输出 4 7 2 2" xfId="7484"/>
    <cellStyle name="输出 4 7 2 3" xfId="7485"/>
    <cellStyle name="输出 4 8 2" xfId="7486"/>
    <cellStyle name="输出 4 8 2 2" xfId="7487"/>
    <cellStyle name="输出 4 8 2 3" xfId="7488"/>
    <cellStyle name="输出 4 8 3" xfId="7489"/>
    <cellStyle name="输出 4 9 2" xfId="7490"/>
    <cellStyle name="输出 4 9 3" xfId="7491"/>
    <cellStyle name="输出 45" xfId="7492"/>
    <cellStyle name="输出 46" xfId="7493"/>
    <cellStyle name="输出 47" xfId="7494"/>
    <cellStyle name="输出 48" xfId="7495"/>
    <cellStyle name="输出 5" xfId="7496"/>
    <cellStyle name="输出 5 10" xfId="7497"/>
    <cellStyle name="输出 5 2" xfId="7498"/>
    <cellStyle name="输出 5 2 2" xfId="7499"/>
    <cellStyle name="输出 5 2 2 2" xfId="7500"/>
    <cellStyle name="输出 5 2 2 3" xfId="7501"/>
    <cellStyle name="输出 5 2 3" xfId="7502"/>
    <cellStyle name="输出 5 2 3 2" xfId="7503"/>
    <cellStyle name="输出 5 2 3 2 2" xfId="7504"/>
    <cellStyle name="输出 5 2 3 2 3" xfId="7505"/>
    <cellStyle name="输出 5 2 3 3" xfId="7506"/>
    <cellStyle name="输出 5 2 4" xfId="7507"/>
    <cellStyle name="输出 5 2 4 2" xfId="7508"/>
    <cellStyle name="输出 5 2 4 3" xfId="7509"/>
    <cellStyle name="输出 5 2 5" xfId="7510"/>
    <cellStyle name="输出 5 2 5 3" xfId="7511"/>
    <cellStyle name="输出 5 2 6" xfId="7512"/>
    <cellStyle name="输出 5 2 6 2" xfId="7513"/>
    <cellStyle name="输出 5 2 6 3" xfId="7514"/>
    <cellStyle name="输出 5 2 7" xfId="7515"/>
    <cellStyle name="输出 5 2 7 2" xfId="7516"/>
    <cellStyle name="输出 5 2 8" xfId="7517"/>
    <cellStyle name="输出 5 3" xfId="7518"/>
    <cellStyle name="输出 5 3 2" xfId="7519"/>
    <cellStyle name="输出 5 3 2 2" xfId="7520"/>
    <cellStyle name="输出 5 3 2 3" xfId="7521"/>
    <cellStyle name="输出 5 3 3" xfId="7522"/>
    <cellStyle name="输出 5 3 3 2 2" xfId="7523"/>
    <cellStyle name="输出 5 3 3 2 3" xfId="7524"/>
    <cellStyle name="输出 5 3 4 2" xfId="7525"/>
    <cellStyle name="输出 5 3 4 2 2" xfId="7526"/>
    <cellStyle name="输出 5 3 4 2 3" xfId="7527"/>
    <cellStyle name="输出 5 3 4 3" xfId="7528"/>
    <cellStyle name="输出 5 3 5 2" xfId="7529"/>
    <cellStyle name="输出 5 3 5 2 2" xfId="7530"/>
    <cellStyle name="输出 5 3 5 2 3" xfId="7531"/>
    <cellStyle name="输出 5 3 5 3" xfId="7532"/>
    <cellStyle name="输出 5 3 6 2" xfId="7533"/>
    <cellStyle name="输出 5 3 7 2" xfId="7534"/>
    <cellStyle name="输出 5 4" xfId="7535"/>
    <cellStyle name="输出 5 4 2" xfId="7536"/>
    <cellStyle name="输出 5 4 3" xfId="7537"/>
    <cellStyle name="输出 5 5" xfId="7538"/>
    <cellStyle name="输出 5 5 2" xfId="7539"/>
    <cellStyle name="输出 5 5 2 2" xfId="7540"/>
    <cellStyle name="输出 5 5 2 3" xfId="7541"/>
    <cellStyle name="输出 5 5 3" xfId="7542"/>
    <cellStyle name="输出 5 6" xfId="7543"/>
    <cellStyle name="输出 5 6 2" xfId="7544"/>
    <cellStyle name="输出 5 6 2 2" xfId="7545"/>
    <cellStyle name="输出 5 6 2 3" xfId="7546"/>
    <cellStyle name="输出 5 6 3" xfId="7547"/>
    <cellStyle name="输出 5 7" xfId="7548"/>
    <cellStyle name="输出 5 7 2 2" xfId="7549"/>
    <cellStyle name="输出 5 7 2 3" xfId="7550"/>
    <cellStyle name="输出 5 8" xfId="7551"/>
    <cellStyle name="输出 5 8 2" xfId="7552"/>
    <cellStyle name="输出 5 8 3" xfId="7553"/>
    <cellStyle name="输出 5 9" xfId="7554"/>
    <cellStyle name="输出 5 9 2" xfId="7555"/>
    <cellStyle name="输出 6" xfId="7556"/>
    <cellStyle name="输出 6 10" xfId="7557"/>
    <cellStyle name="输出 6 10 2" xfId="7558"/>
    <cellStyle name="输出 6 10 3" xfId="7559"/>
    <cellStyle name="输出 6 11 2" xfId="7560"/>
    <cellStyle name="输出 6 11 3" xfId="7561"/>
    <cellStyle name="输出 6 12 2" xfId="7562"/>
    <cellStyle name="输出 6 13" xfId="7563"/>
    <cellStyle name="输出 6 2" xfId="7564"/>
    <cellStyle name="输入 3 2 4 6" xfId="7565"/>
    <cellStyle name="输出 6 2 2" xfId="7566"/>
    <cellStyle name="输入 3 2 4 6 2" xfId="7567"/>
    <cellStyle name="输出 6 2 2 2" xfId="7568"/>
    <cellStyle name="输入 3 2 4 6 3" xfId="7569"/>
    <cellStyle name="输出 6 2 2 3" xfId="7570"/>
    <cellStyle name="输入 3 2 4 7" xfId="7571"/>
    <cellStyle name="输出 6 2 3" xfId="7572"/>
    <cellStyle name="输入 3 2 4 7 2" xfId="7573"/>
    <cellStyle name="输出 6 2 3 2" xfId="7574"/>
    <cellStyle name="输出 6 2 3 2 2" xfId="7575"/>
    <cellStyle name="输出 6 2 3 2 3" xfId="7576"/>
    <cellStyle name="输出 6 2 3 3" xfId="7577"/>
    <cellStyle name="输入 3 2 4 8" xfId="7578"/>
    <cellStyle name="输出 6 2 4" xfId="7579"/>
    <cellStyle name="输出 6 2 4 2" xfId="7580"/>
    <cellStyle name="输出 6 2 4 2 3" xfId="7581"/>
    <cellStyle name="输出 6 2 4 3" xfId="7582"/>
    <cellStyle name="输出 6 2 5" xfId="7583"/>
    <cellStyle name="输出 6 2 5 2" xfId="7584"/>
    <cellStyle name="输出 6 2 5 2 2" xfId="7585"/>
    <cellStyle name="输出 6 2 5 2 3" xfId="7586"/>
    <cellStyle name="输出 6 2 5 3" xfId="7587"/>
    <cellStyle name="输出 6 2 6" xfId="7588"/>
    <cellStyle name="输出 6 2 6 2" xfId="7589"/>
    <cellStyle name="输出 6 2 7" xfId="7590"/>
    <cellStyle name="输出 6 2 7 2" xfId="7591"/>
    <cellStyle name="输出 6 2 8" xfId="7592"/>
    <cellStyle name="输出 6 3" xfId="7593"/>
    <cellStyle name="输入 3 2 5 6" xfId="7594"/>
    <cellStyle name="输出 6 3 2" xfId="7595"/>
    <cellStyle name="输入 3 2 5 6 2" xfId="7596"/>
    <cellStyle name="输出 6 3 2 2" xfId="7597"/>
    <cellStyle name="输入 3 2 5 6 3" xfId="7598"/>
    <cellStyle name="输出 6 3 2 3" xfId="7599"/>
    <cellStyle name="输入 3 2 5 7" xfId="7600"/>
    <cellStyle name="输出 6 3 3" xfId="7601"/>
    <cellStyle name="输入 3 2 5 7 2" xfId="7602"/>
    <cellStyle name="输出 6 3 3 2" xfId="7603"/>
    <cellStyle name="输出 8" xfId="7604"/>
    <cellStyle name="输出 6 3 3 2 2" xfId="7605"/>
    <cellStyle name="输出 9" xfId="7606"/>
    <cellStyle name="输出 6 3 3 2 3" xfId="7607"/>
    <cellStyle name="输出 6 3 3 3" xfId="7608"/>
    <cellStyle name="输出 6 3 4 2 2" xfId="7609"/>
    <cellStyle name="输出 6 3 4 2 3" xfId="7610"/>
    <cellStyle name="输出 6 3 5 2" xfId="7611"/>
    <cellStyle name="输出 6 3 5 2 2" xfId="7612"/>
    <cellStyle name="输出 6 3 5 2 3" xfId="7613"/>
    <cellStyle name="输出 6 3 5 3" xfId="7614"/>
    <cellStyle name="输出 6 3 6" xfId="7615"/>
    <cellStyle name="输出 6 3 6 2" xfId="7616"/>
    <cellStyle name="输出 6 3 7" xfId="7617"/>
    <cellStyle name="输出 6 3 7 2" xfId="7618"/>
    <cellStyle name="输出 6 3 8" xfId="7619"/>
    <cellStyle name="输出 6 4" xfId="7620"/>
    <cellStyle name="输入 3 2 6 6" xfId="7621"/>
    <cellStyle name="输出 6 4 2" xfId="7622"/>
    <cellStyle name="输入 3 2 6 6 2" xfId="7623"/>
    <cellStyle name="输出 6 4 2 2" xfId="7624"/>
    <cellStyle name="输入 3 2 6 7" xfId="7625"/>
    <cellStyle name="输出 6 4 3" xfId="7626"/>
    <cellStyle name="输入 3 2 6 7 2" xfId="7627"/>
    <cellStyle name="输出 6 4 3 2" xfId="7628"/>
    <cellStyle name="输出 6 4 3 2 2" xfId="7629"/>
    <cellStyle name="输出 6 4 3 2 3" xfId="7630"/>
    <cellStyle name="输出 6 4 4 2" xfId="7631"/>
    <cellStyle name="输出 6 4 4 2 2" xfId="7632"/>
    <cellStyle name="输出 6 4 4 2 3" xfId="7633"/>
    <cellStyle name="输出 6 4 5 2" xfId="7634"/>
    <cellStyle name="输出 6 4 5 2 2" xfId="7635"/>
    <cellStyle name="输出 6 4 5 2 3" xfId="7636"/>
    <cellStyle name="输出 6 4 6 2" xfId="7637"/>
    <cellStyle name="输出 6 4 7 2" xfId="7638"/>
    <cellStyle name="输出 6 5" xfId="7639"/>
    <cellStyle name="输出 6 5 2" xfId="7640"/>
    <cellStyle name="输出 6 5 2 2" xfId="7641"/>
    <cellStyle name="输出 6 5 2 3" xfId="7642"/>
    <cellStyle name="输出 6 5 3" xfId="7643"/>
    <cellStyle name="输出 6 5 3 2" xfId="7644"/>
    <cellStyle name="输出 6 5 3 2 2" xfId="7645"/>
    <cellStyle name="输出 6 5 3 2 3" xfId="7646"/>
    <cellStyle name="输出 6 5 3 3" xfId="7647"/>
    <cellStyle name="输出 6 5 4" xfId="7648"/>
    <cellStyle name="输出 6 5 4 2" xfId="7649"/>
    <cellStyle name="输出 6 5 4 2 2" xfId="7650"/>
    <cellStyle name="输出 6 5 4 2 3" xfId="7651"/>
    <cellStyle name="输出 6 5 4 3" xfId="7652"/>
    <cellStyle name="输出 6 5 5" xfId="7653"/>
    <cellStyle name="注释 5 4 3 2 3" xfId="7654"/>
    <cellStyle name="输出 6 5 5 2" xfId="7655"/>
    <cellStyle name="输出 6 5 5 2 2" xfId="7656"/>
    <cellStyle name="输出 6 5 5 2 3" xfId="7657"/>
    <cellStyle name="输出 6 5 5 3" xfId="7658"/>
    <cellStyle name="输出 6 5 6" xfId="7659"/>
    <cellStyle name="输出 6 5 6 2" xfId="7660"/>
    <cellStyle name="输出 6 5 6 3" xfId="7661"/>
    <cellStyle name="输出 6 5 7" xfId="7662"/>
    <cellStyle name="输出 6 5 7 2" xfId="7663"/>
    <cellStyle name="输出 6 5 8" xfId="7664"/>
    <cellStyle name="输出 6 6" xfId="7665"/>
    <cellStyle name="输出 6 6 2" xfId="7666"/>
    <cellStyle name="输出 6 6 2 2" xfId="7667"/>
    <cellStyle name="输出 6 6 2 3" xfId="7668"/>
    <cellStyle name="输出 6 6 3" xfId="7669"/>
    <cellStyle name="输出 6 6 3 2" xfId="7670"/>
    <cellStyle name="输出 6 6 3 2 2" xfId="7671"/>
    <cellStyle name="输出 6 6 3 2 3" xfId="7672"/>
    <cellStyle name="输出 6 6 3 3" xfId="7673"/>
    <cellStyle name="输出 6 6 4" xfId="7674"/>
    <cellStyle name="输出 6 6 4 2" xfId="7675"/>
    <cellStyle name="输出 6 6 4 2 2" xfId="7676"/>
    <cellStyle name="输出 6 6 4 2 3" xfId="7677"/>
    <cellStyle name="输出 6 6 4 3" xfId="7678"/>
    <cellStyle name="输出 6 6 5" xfId="7679"/>
    <cellStyle name="输出 6 6 5 2 2" xfId="7680"/>
    <cellStyle name="输出 6 6 5 2 3" xfId="7681"/>
    <cellStyle name="输出 6 6 5 3" xfId="7682"/>
    <cellStyle name="输出 6 6 6" xfId="7683"/>
    <cellStyle name="输出 6 6 6 2" xfId="7684"/>
    <cellStyle name="输出 6 6 7" xfId="7685"/>
    <cellStyle name="输出 6 6 7 2" xfId="7686"/>
    <cellStyle name="输出 6 6 8" xfId="7687"/>
    <cellStyle name="输出 6 7" xfId="7688"/>
    <cellStyle name="输出 6 7 2" xfId="7689"/>
    <cellStyle name="输出 6 7 3" xfId="7690"/>
    <cellStyle name="输出 6 8" xfId="7691"/>
    <cellStyle name="输出 6 8 2" xfId="7692"/>
    <cellStyle name="输出 6 8 2 2" xfId="7693"/>
    <cellStyle name="输出 6 8 2 3" xfId="7694"/>
    <cellStyle name="输出 6 8 3" xfId="7695"/>
    <cellStyle name="输出 6 9" xfId="7696"/>
    <cellStyle name="输出 6 9 2" xfId="7697"/>
    <cellStyle name="输出 6 9 2 2" xfId="7698"/>
    <cellStyle name="输出 6 9 2 3" xfId="7699"/>
    <cellStyle name="输出 6 9 3" xfId="7700"/>
    <cellStyle name="输出 7" xfId="7701"/>
    <cellStyle name="输入 10" xfId="7702"/>
    <cellStyle name="输入 11" xfId="7703"/>
    <cellStyle name="输入 12" xfId="7704"/>
    <cellStyle name="输入 13" xfId="7705"/>
    <cellStyle name="输入 14" xfId="7706"/>
    <cellStyle name="输入 20" xfId="7707"/>
    <cellStyle name="输入 15" xfId="7708"/>
    <cellStyle name="输入 21" xfId="7709"/>
    <cellStyle name="输入 16" xfId="7710"/>
    <cellStyle name="输入 22" xfId="7711"/>
    <cellStyle name="输入 17" xfId="7712"/>
    <cellStyle name="输入 23" xfId="7713"/>
    <cellStyle name="输入 18" xfId="7714"/>
    <cellStyle name="输入 24" xfId="7715"/>
    <cellStyle name="输入 19" xfId="7716"/>
    <cellStyle name="输入 2 10" xfId="7717"/>
    <cellStyle name="输入 2 10 2" xfId="7718"/>
    <cellStyle name="输入 2 2 10" xfId="7719"/>
    <cellStyle name="输入 2 2 10 2" xfId="7720"/>
    <cellStyle name="输入 2 2 10 2 2" xfId="7721"/>
    <cellStyle name="输入 2 2 10 2 3" xfId="7722"/>
    <cellStyle name="输入 2 2 10 3" xfId="7723"/>
    <cellStyle name="输入 2 2 11" xfId="7724"/>
    <cellStyle name="输入 2 2 11 2" xfId="7725"/>
    <cellStyle name="输入 2 2 11 3" xfId="7726"/>
    <cellStyle name="输入 2 2 12" xfId="7727"/>
    <cellStyle name="输入 2 2 12 2" xfId="7728"/>
    <cellStyle name="输入 2 2 13" xfId="7729"/>
    <cellStyle name="输入 2 2 2" xfId="7730"/>
    <cellStyle name="输入 2 2 2 2" xfId="7731"/>
    <cellStyle name="输入 2 2 2 2 2" xfId="7732"/>
    <cellStyle name="输入 2 2 2 2 3" xfId="7733"/>
    <cellStyle name="输入 2 2 2 3" xfId="7734"/>
    <cellStyle name="输入 2 2 2 3 2" xfId="7735"/>
    <cellStyle name="输入 2 2 2 3 2 2" xfId="7736"/>
    <cellStyle name="输入 2 2 2 3 2 3" xfId="7737"/>
    <cellStyle name="输入 2 2 2 3 3" xfId="7738"/>
    <cellStyle name="输入 2 2 2 4" xfId="7739"/>
    <cellStyle name="输入 2 2 2 4 2" xfId="7740"/>
    <cellStyle name="输入 2 2 2 4 2 2" xfId="7741"/>
    <cellStyle name="输入 2 2 2 4 2 3" xfId="7742"/>
    <cellStyle name="输入 2 2 2 4 3" xfId="7743"/>
    <cellStyle name="输入 2 2 2 5" xfId="7744"/>
    <cellStyle name="输入 2 2 2 5 2" xfId="7745"/>
    <cellStyle name="输入 2 2 2 5 2 2" xfId="7746"/>
    <cellStyle name="输入 2 2 2 5 2 3" xfId="7747"/>
    <cellStyle name="输入 2 2 2 5 3" xfId="7748"/>
    <cellStyle name="输入 2 2 2 6" xfId="7749"/>
    <cellStyle name="输入 2 2 2 6 2" xfId="7750"/>
    <cellStyle name="输入 2 2 2 6 3" xfId="7751"/>
    <cellStyle name="输入 2 2 2 7" xfId="7752"/>
    <cellStyle name="输入 2 2 2 8" xfId="7753"/>
    <cellStyle name="输入 2 2 3" xfId="7754"/>
    <cellStyle name="输入 2 2 3 2" xfId="7755"/>
    <cellStyle name="输入 2 2 3 2 2" xfId="7756"/>
    <cellStyle name="输入 2 2 3 2 3" xfId="7757"/>
    <cellStyle name="输入 2 2 3 3" xfId="7758"/>
    <cellStyle name="输入 2 2 3 4" xfId="7759"/>
    <cellStyle name="输入 2 2 3 5" xfId="7760"/>
    <cellStyle name="输入 2 2 3 6" xfId="7761"/>
    <cellStyle name="输入 2 2 3 7" xfId="7762"/>
    <cellStyle name="输入 2 2 3 8" xfId="7763"/>
    <cellStyle name="输入 2 2 4" xfId="7764"/>
    <cellStyle name="输入 2 2 4 2 2" xfId="7765"/>
    <cellStyle name="输入 2 2 4 2 3" xfId="7766"/>
    <cellStyle name="输入 2 2 4 3 2" xfId="7767"/>
    <cellStyle name="输入 2 2 4 3 2 3" xfId="7768"/>
    <cellStyle name="输入 2 2 4 3 3" xfId="7769"/>
    <cellStyle name="输入 2 2 4 4 2" xfId="7770"/>
    <cellStyle name="输入 2 2 4 4 2 2" xfId="7771"/>
    <cellStyle name="输入 2 2 4 4 2 3" xfId="7772"/>
    <cellStyle name="输入 2 2 4 4 3" xfId="7773"/>
    <cellStyle name="输入 2 2 4 5 2" xfId="7774"/>
    <cellStyle name="输入 2 2 4 5 2 3" xfId="7775"/>
    <cellStyle name="输入 2 2 5" xfId="7776"/>
    <cellStyle name="输入 2 2 5 2" xfId="7777"/>
    <cellStyle name="输入 2 2 5 3" xfId="7778"/>
    <cellStyle name="输入 2 2 5 3 2 3" xfId="7779"/>
    <cellStyle name="输入 2 2 5 4" xfId="7780"/>
    <cellStyle name="输入 2 2 5 4 2" xfId="7781"/>
    <cellStyle name="输入 2 2 5 4 2 2" xfId="7782"/>
    <cellStyle name="输入 2 2 5 4 2 3" xfId="7783"/>
    <cellStyle name="输入 2 2 5 4 3" xfId="7784"/>
    <cellStyle name="输入 2 2 5 5" xfId="7785"/>
    <cellStyle name="输入 2 2 5 5 2" xfId="7786"/>
    <cellStyle name="输入 2 2 5 5 2 3" xfId="7787"/>
    <cellStyle name="输入 2 2 5 5 3" xfId="7788"/>
    <cellStyle name="输入 2 2 6" xfId="7789"/>
    <cellStyle name="输入 2 2 6 2" xfId="7790"/>
    <cellStyle name="输入 2 2 6 2 2" xfId="7791"/>
    <cellStyle name="输入 2 2 6 2 3" xfId="7792"/>
    <cellStyle name="输入 2 2 6 3" xfId="7793"/>
    <cellStyle name="输入 2 2 6 3 2" xfId="7794"/>
    <cellStyle name="输入 2 2 6 3 2 3" xfId="7795"/>
    <cellStyle name="输入 2 2 6 3 3" xfId="7796"/>
    <cellStyle name="输入 2 2 6 4" xfId="7797"/>
    <cellStyle name="输入 2 2 6 4 2" xfId="7798"/>
    <cellStyle name="输入 2 2 6 4 3" xfId="7799"/>
    <cellStyle name="输入 2 2 6 5" xfId="7800"/>
    <cellStyle name="输入 2 2 6 5 2" xfId="7801"/>
    <cellStyle name="输入 2 2 6 5 2 3" xfId="7802"/>
    <cellStyle name="输入 2 2 6 5 3" xfId="7803"/>
    <cellStyle name="输入 2 2 6 6" xfId="7804"/>
    <cellStyle name="输入 2 2 6 6 2" xfId="7805"/>
    <cellStyle name="输入 2 2 6 6 3" xfId="7806"/>
    <cellStyle name="输入 2 2 6 7" xfId="7807"/>
    <cellStyle name="输入 2 2 6 8" xfId="7808"/>
    <cellStyle name="输入 2 2 7" xfId="7809"/>
    <cellStyle name="输入 2 2 7 2" xfId="7810"/>
    <cellStyle name="输入 2 2 7 3" xfId="7811"/>
    <cellStyle name="输入 2 2 8" xfId="7812"/>
    <cellStyle name="输入 2 2 8 2" xfId="7813"/>
    <cellStyle name="输入 2 2 8 2 2" xfId="7814"/>
    <cellStyle name="输入 2 2 8 2 3" xfId="7815"/>
    <cellStyle name="输入 2 2 8 3" xfId="7816"/>
    <cellStyle name="输入 2 2 9" xfId="7817"/>
    <cellStyle name="输入 2 2 9 2" xfId="7818"/>
    <cellStyle name="输入 2 2 9 2 2" xfId="7819"/>
    <cellStyle name="输入 2 2 9 2 3" xfId="7820"/>
    <cellStyle name="输入 2 2 9 3" xfId="7821"/>
    <cellStyle name="输入 2 3 2" xfId="7822"/>
    <cellStyle name="输入 2 3 2 2" xfId="7823"/>
    <cellStyle name="输入 2 3 2 3" xfId="7824"/>
    <cellStyle name="输入 2 3 3" xfId="7825"/>
    <cellStyle name="输入 2 3 3 2" xfId="7826"/>
    <cellStyle name="输入 2 3 3 2 2" xfId="7827"/>
    <cellStyle name="输入 2 3 3 2 3" xfId="7828"/>
    <cellStyle name="输入 2 3 3 3" xfId="7829"/>
    <cellStyle name="输入 2 3 4" xfId="7830"/>
    <cellStyle name="输入 2 3 4 2" xfId="7831"/>
    <cellStyle name="输入 2 3 4 2 2" xfId="7832"/>
    <cellStyle name="输入 2 3 4 2 3" xfId="7833"/>
    <cellStyle name="输入 2 3 4 3" xfId="7834"/>
    <cellStyle name="输入 2 3 5" xfId="7835"/>
    <cellStyle name="输入 2 3 5 2" xfId="7836"/>
    <cellStyle name="输入 2 3 5 3" xfId="7837"/>
    <cellStyle name="输入 2 3 6" xfId="7838"/>
    <cellStyle name="输入 2 3 6 2" xfId="7839"/>
    <cellStyle name="输入 2 3 6 3" xfId="7840"/>
    <cellStyle name="输入 2 3 7" xfId="7841"/>
    <cellStyle name="输入 2 3 7 2" xfId="7842"/>
    <cellStyle name="输入 2 3 8" xfId="7843"/>
    <cellStyle name="输入 2 4" xfId="7844"/>
    <cellStyle name="输入 2 4 2" xfId="7845"/>
    <cellStyle name="输入 2 4 3" xfId="7846"/>
    <cellStyle name="输入 2 4 3 2 2" xfId="7847"/>
    <cellStyle name="输入 2 4 3 2 3" xfId="7848"/>
    <cellStyle name="输入 2 4 4" xfId="7849"/>
    <cellStyle name="输入 2 4 4 2" xfId="7850"/>
    <cellStyle name="输入 2 4 4 2 2" xfId="7851"/>
    <cellStyle name="输入 2 4 4 2 3" xfId="7852"/>
    <cellStyle name="输入 2 4 4 3" xfId="7853"/>
    <cellStyle name="输入 2 4 5" xfId="7854"/>
    <cellStyle name="输入 2 4 5 2" xfId="7855"/>
    <cellStyle name="输入 2 4 5 3" xfId="7856"/>
    <cellStyle name="输入 2 4 6" xfId="7857"/>
    <cellStyle name="输入 2 4 6 2" xfId="7858"/>
    <cellStyle name="输入 2 4 6 3" xfId="7859"/>
    <cellStyle name="输入 2 4 7" xfId="7860"/>
    <cellStyle name="输入 2 4 7 2" xfId="7861"/>
    <cellStyle name="输入 2 4 8" xfId="7862"/>
    <cellStyle name="输入 2 5" xfId="7863"/>
    <cellStyle name="输入 2 5 2" xfId="7864"/>
    <cellStyle name="输入 2 5 3" xfId="7865"/>
    <cellStyle name="输入 2 6" xfId="7866"/>
    <cellStyle name="输入 2 6 2" xfId="7867"/>
    <cellStyle name="输入 2 6 3" xfId="7868"/>
    <cellStyle name="输入 2 7" xfId="7869"/>
    <cellStyle name="输入 2 7 2" xfId="7870"/>
    <cellStyle name="输入 2 7 3" xfId="7871"/>
    <cellStyle name="输入 2 8" xfId="7872"/>
    <cellStyle name="输入 2 8 2" xfId="7873"/>
    <cellStyle name="输入 2 8 3" xfId="7874"/>
    <cellStyle name="输入 2 9" xfId="7875"/>
    <cellStyle name="输入 2 9 2" xfId="7876"/>
    <cellStyle name="输入 2 9 3" xfId="7877"/>
    <cellStyle name="输入 30" xfId="7878"/>
    <cellStyle name="输入 25" xfId="7879"/>
    <cellStyle name="输入 31" xfId="7880"/>
    <cellStyle name="输入 3 2 5 4 2" xfId="7881"/>
    <cellStyle name="输入 26" xfId="7882"/>
    <cellStyle name="输入 32" xfId="7883"/>
    <cellStyle name="输入 3 2 5 4 3" xfId="7884"/>
    <cellStyle name="输入 27" xfId="7885"/>
    <cellStyle name="输入 33" xfId="7886"/>
    <cellStyle name="输入 28" xfId="7887"/>
    <cellStyle name="输入 34" xfId="7888"/>
    <cellStyle name="输入 29" xfId="7889"/>
    <cellStyle name="输入 3 10" xfId="7890"/>
    <cellStyle name="输入 3 10 2" xfId="7891"/>
    <cellStyle name="输入 3 11" xfId="7892"/>
    <cellStyle name="输入 3 2" xfId="7893"/>
    <cellStyle name="输入 3 2 10" xfId="7894"/>
    <cellStyle name="输入 3 2 10 2" xfId="7895"/>
    <cellStyle name="输入 3 2 10 2 2" xfId="7896"/>
    <cellStyle name="输入 3 2 10 2 3" xfId="7897"/>
    <cellStyle name="输入 3 2 11" xfId="7898"/>
    <cellStyle name="输入 3 2 11 2" xfId="7899"/>
    <cellStyle name="输入 3 2 11 3" xfId="7900"/>
    <cellStyle name="输入 3 2 12" xfId="7901"/>
    <cellStyle name="输入 3 2 13" xfId="7902"/>
    <cellStyle name="输入 3 2 2" xfId="7903"/>
    <cellStyle name="输入 3 2 2 2" xfId="7904"/>
    <cellStyle name="输入 3 2 2 2 2" xfId="7905"/>
    <cellStyle name="输入 3 2 2 2 3" xfId="7906"/>
    <cellStyle name="输入 3 2 2 3" xfId="7907"/>
    <cellStyle name="注释 2 2 9 3" xfId="7908"/>
    <cellStyle name="输入 3 2 2 3 2 2" xfId="7909"/>
    <cellStyle name="输入 3 2 2 3 2 3" xfId="7910"/>
    <cellStyle name="输入 3 2 2 4" xfId="7911"/>
    <cellStyle name="输入 3 2 2 4 2" xfId="7912"/>
    <cellStyle name="输入 3 2 2 4 2 2" xfId="7913"/>
    <cellStyle name="输入 3 2 2 4 2 3" xfId="7914"/>
    <cellStyle name="输入 3 2 2 4 3" xfId="7915"/>
    <cellStyle name="输入 3 2 2 5" xfId="7916"/>
    <cellStyle name="输入 3 2 2 5 2" xfId="7917"/>
    <cellStyle name="输入 3 2 2 5 2 2" xfId="7918"/>
    <cellStyle name="输入 3 2 2 5 2 3" xfId="7919"/>
    <cellStyle name="输入 3 2 2 5 3" xfId="7920"/>
    <cellStyle name="输入 3 2 2 6" xfId="7921"/>
    <cellStyle name="输入 3 2 2 6 2" xfId="7922"/>
    <cellStyle name="输入 3 2 2 6 3" xfId="7923"/>
    <cellStyle name="输入 3 2 2 7" xfId="7924"/>
    <cellStyle name="输入 3 2 2 7 2" xfId="7925"/>
    <cellStyle name="输入 3 2 2 8" xfId="7926"/>
    <cellStyle name="输入 3 2 3" xfId="7927"/>
    <cellStyle name="输入 3 2 3 2" xfId="7928"/>
    <cellStyle name="输入 3 2 3 2 2" xfId="7929"/>
    <cellStyle name="输入 3 2 3 2 3" xfId="7930"/>
    <cellStyle name="输入 3 2 3 3" xfId="7931"/>
    <cellStyle name="输入 3 2 3 3 2" xfId="7932"/>
    <cellStyle name="注释 3 2 9 3" xfId="7933"/>
    <cellStyle name="输入 3 2 3 3 2 2" xfId="7934"/>
    <cellStyle name="输入 3 2 3 3 2 3" xfId="7935"/>
    <cellStyle name="输入 3 2 3 3 3" xfId="7936"/>
    <cellStyle name="输入 3 2 3 4" xfId="7937"/>
    <cellStyle name="输入 3 2 3 4 2" xfId="7938"/>
    <cellStyle name="输入 3 2 3 4 2 3" xfId="7939"/>
    <cellStyle name="输入 3 2 3 4 3" xfId="7940"/>
    <cellStyle name="输入 3 2 3 5" xfId="7941"/>
    <cellStyle name="输入 3 2 3 5 2" xfId="7942"/>
    <cellStyle name="输入 3 2 3 5 2 2" xfId="7943"/>
    <cellStyle name="输入 3 2 3 5 2 3" xfId="7944"/>
    <cellStyle name="输入 3 2 3 5 3" xfId="7945"/>
    <cellStyle name="输入 3 2 3 6" xfId="7946"/>
    <cellStyle name="输入 3 2 3 6 2" xfId="7947"/>
    <cellStyle name="输入 3 2 3 6 3" xfId="7948"/>
    <cellStyle name="输入 3 2 3 7" xfId="7949"/>
    <cellStyle name="输入 3 2 3 7 2" xfId="7950"/>
    <cellStyle name="输入 3 2 3 8" xfId="7951"/>
    <cellStyle name="输入 3 2 4" xfId="7952"/>
    <cellStyle name="输入 3 2 4 2" xfId="7953"/>
    <cellStyle name="输入 3 2 4 2 2" xfId="7954"/>
    <cellStyle name="输入 3 2 4 2 3" xfId="7955"/>
    <cellStyle name="输入 3 2 4 3" xfId="7956"/>
    <cellStyle name="输入 3 2 4 3 2" xfId="7957"/>
    <cellStyle name="输入 3 2 4 3 3" xfId="7958"/>
    <cellStyle name="输入 3 2 4 4" xfId="7959"/>
    <cellStyle name="输入 3 2 4 4 2" xfId="7960"/>
    <cellStyle name="输入 3 2 4 4 2 2" xfId="7961"/>
    <cellStyle name="输入 3 2 4 4 2 3" xfId="7962"/>
    <cellStyle name="输入 3 2 4 4 3" xfId="7963"/>
    <cellStyle name="输入 3 2 4 5" xfId="7964"/>
    <cellStyle name="输入 3 2 4 5 2" xfId="7965"/>
    <cellStyle name="输入 3 2 4 5 2 2" xfId="7966"/>
    <cellStyle name="输入 3 2 4 5 2 3" xfId="7967"/>
    <cellStyle name="输入 3 2 4 5 3" xfId="7968"/>
    <cellStyle name="输入 3 2 5" xfId="7969"/>
    <cellStyle name="输入 3 2 5 2" xfId="7970"/>
    <cellStyle name="输入 3 2 5 2 2" xfId="7971"/>
    <cellStyle name="输入 3 2 5 2 3" xfId="7972"/>
    <cellStyle name="输入 3 2 5 3" xfId="7973"/>
    <cellStyle name="输入 3 2 5 3 2" xfId="7974"/>
    <cellStyle name="输入 3 2 5 3 2 2" xfId="7975"/>
    <cellStyle name="输入 3 2 5 3 2 3" xfId="7976"/>
    <cellStyle name="输入 3 2 5 3 3" xfId="7977"/>
    <cellStyle name="输入 3 2 5 4" xfId="7978"/>
    <cellStyle name="输入 3 2 5 4 2 2" xfId="7979"/>
    <cellStyle name="输入 3 2 5 4 2 3" xfId="7980"/>
    <cellStyle name="输入 3 2 5 5" xfId="7981"/>
    <cellStyle name="输入 3 2 5 5 2" xfId="7982"/>
    <cellStyle name="输入 3 2 5 5 2 2" xfId="7983"/>
    <cellStyle name="输入 3 2 5 5 2 3" xfId="7984"/>
    <cellStyle name="输入 3 2 5 5 3" xfId="7985"/>
    <cellStyle name="输入 3 2 6" xfId="7986"/>
    <cellStyle name="输入 3 2 6 2" xfId="7987"/>
    <cellStyle name="输入 3 2 6 2 2" xfId="7988"/>
    <cellStyle name="输入 3 2 6 3" xfId="7989"/>
    <cellStyle name="输入 3 2 6 3 2" xfId="7990"/>
    <cellStyle name="输入 3 2 6 3 2 3" xfId="7991"/>
    <cellStyle name="输入 3 2 6 4" xfId="7992"/>
    <cellStyle name="输入 3 2 6 4 2" xfId="7993"/>
    <cellStyle name="输入 3 2 6 4 2 2" xfId="7994"/>
    <cellStyle name="输入 3 2 6 4 2 3" xfId="7995"/>
    <cellStyle name="输入 3 2 6 5" xfId="7996"/>
    <cellStyle name="输入 3 2 6 5 2" xfId="7997"/>
    <cellStyle name="输入 3 2 6 5 2 2" xfId="7998"/>
    <cellStyle name="输入 3 2 6 5 2 3" xfId="7999"/>
    <cellStyle name="输入 3 2 7" xfId="8000"/>
    <cellStyle name="输入 3 2 7 2" xfId="8001"/>
    <cellStyle name="输入 3 2 7 3" xfId="8002"/>
    <cellStyle name="输入 3 2 8" xfId="8003"/>
    <cellStyle name="输入 3 2 8 2" xfId="8004"/>
    <cellStyle name="输入 3 2 8 2 2" xfId="8005"/>
    <cellStyle name="输入 3 2 8 2 3" xfId="8006"/>
    <cellStyle name="输入 3 2 8 3" xfId="8007"/>
    <cellStyle name="输入 3 2 9" xfId="8008"/>
    <cellStyle name="输入 3 2 9 2" xfId="8009"/>
    <cellStyle name="输入 3 2 9 3" xfId="8010"/>
    <cellStyle name="输入 3 3" xfId="8011"/>
    <cellStyle name="输入 3 3 2" xfId="8012"/>
    <cellStyle name="输入 3 3 2 2" xfId="8013"/>
    <cellStyle name="输入 3 3 2 3" xfId="8014"/>
    <cellStyle name="输入 3 3 3" xfId="8015"/>
    <cellStyle name="输入 3 3 3 2" xfId="8016"/>
    <cellStyle name="输入 3 3 3 2 2" xfId="8017"/>
    <cellStyle name="输入 3 3 3 2 3" xfId="8018"/>
    <cellStyle name="输入 3 3 3 3" xfId="8019"/>
    <cellStyle name="输入 3 3 4" xfId="8020"/>
    <cellStyle name="输入 3 3 4 2" xfId="8021"/>
    <cellStyle name="输入 3 3 4 2 2" xfId="8022"/>
    <cellStyle name="输入 3 3 4 2 3" xfId="8023"/>
    <cellStyle name="输入 3 3 4 3" xfId="8024"/>
    <cellStyle name="输入 3 3 5" xfId="8025"/>
    <cellStyle name="输入 3 3 5 2" xfId="8026"/>
    <cellStyle name="输入 3 3 5 2 2" xfId="8027"/>
    <cellStyle name="输入 3 3 5 2 3" xfId="8028"/>
    <cellStyle name="输入 3 3 5 3" xfId="8029"/>
    <cellStyle name="输入 3 3 6" xfId="8030"/>
    <cellStyle name="输入 3 3 7" xfId="8031"/>
    <cellStyle name="输入 3 3 7 2" xfId="8032"/>
    <cellStyle name="输入 3 3 8" xfId="8033"/>
    <cellStyle name="输入 3 4" xfId="8034"/>
    <cellStyle name="输入 3 4 2" xfId="8035"/>
    <cellStyle name="输入 3 4 2 2" xfId="8036"/>
    <cellStyle name="输入 3 4 2 3" xfId="8037"/>
    <cellStyle name="输入 3 4 3" xfId="8038"/>
    <cellStyle name="输入 3 4 3 2" xfId="8039"/>
    <cellStyle name="输入 3 4 3 2 2" xfId="8040"/>
    <cellStyle name="输入 3 4 3 2 3" xfId="8041"/>
    <cellStyle name="输入 3 4 3 3" xfId="8042"/>
    <cellStyle name="输入 3 4 4" xfId="8043"/>
    <cellStyle name="输入 3 4 4 2" xfId="8044"/>
    <cellStyle name="输入 3 4 4 2 2" xfId="8045"/>
    <cellStyle name="输入 3 4 4 2 3" xfId="8046"/>
    <cellStyle name="输入 3 4 4 3" xfId="8047"/>
    <cellStyle name="输入 3 4 5" xfId="8048"/>
    <cellStyle name="输入 3 4 5 2" xfId="8049"/>
    <cellStyle name="输入 3 4 5 2 2" xfId="8050"/>
    <cellStyle name="输入 3 4 5 2 3" xfId="8051"/>
    <cellStyle name="输入 3 4 5 3" xfId="8052"/>
    <cellStyle name="输入 3 4 6" xfId="8053"/>
    <cellStyle name="输入 3 4 6 2" xfId="8054"/>
    <cellStyle name="输入 3 4 6 3" xfId="8055"/>
    <cellStyle name="输入 3 4 7" xfId="8056"/>
    <cellStyle name="输入 3 4 7 2" xfId="8057"/>
    <cellStyle name="输入 3 4 8" xfId="8058"/>
    <cellStyle name="输入 3 5" xfId="8059"/>
    <cellStyle name="输入 3 5 2" xfId="8060"/>
    <cellStyle name="输入 3 5 3" xfId="8061"/>
    <cellStyle name="输入 3 6" xfId="8062"/>
    <cellStyle name="输入 3 6 2" xfId="8063"/>
    <cellStyle name="输入 3 6 2 2" xfId="8064"/>
    <cellStyle name="输入 3 6 2 3" xfId="8065"/>
    <cellStyle name="输入 3 6 3" xfId="8066"/>
    <cellStyle name="输入 3 7" xfId="8067"/>
    <cellStyle name="输入 3 7 2" xfId="8068"/>
    <cellStyle name="输入 3 7 2 2" xfId="8069"/>
    <cellStyle name="输入 3 7 2 3" xfId="8070"/>
    <cellStyle name="输入 3 7 3" xfId="8071"/>
    <cellStyle name="输入 3 8" xfId="8072"/>
    <cellStyle name="输入 3 8 2" xfId="8073"/>
    <cellStyle name="输入 3 8 2 2" xfId="8074"/>
    <cellStyle name="输入 3 8 2 3" xfId="8075"/>
    <cellStyle name="输入 3 8 3" xfId="8076"/>
    <cellStyle name="输入 3 9" xfId="8077"/>
    <cellStyle name="输入 3 9 2" xfId="8078"/>
    <cellStyle name="输入 3 9 3" xfId="8079"/>
    <cellStyle name="输入 40" xfId="8080"/>
    <cellStyle name="输入 35" xfId="8081"/>
    <cellStyle name="输入 41" xfId="8082"/>
    <cellStyle name="输入 36" xfId="8083"/>
    <cellStyle name="输入 42" xfId="8084"/>
    <cellStyle name="输入 37" xfId="8085"/>
    <cellStyle name="输入 43" xfId="8086"/>
    <cellStyle name="输入 38" xfId="8087"/>
    <cellStyle name="输入 44" xfId="8088"/>
    <cellStyle name="输入 39" xfId="8089"/>
    <cellStyle name="输入 4" xfId="8090"/>
    <cellStyle name="输入 4 10" xfId="8091"/>
    <cellStyle name="输入 4 10 2" xfId="8092"/>
    <cellStyle name="输入 4 11" xfId="8093"/>
    <cellStyle name="输入 4 2" xfId="8094"/>
    <cellStyle name="输入 4 2 10" xfId="8095"/>
    <cellStyle name="输入 4 2 10 2" xfId="8096"/>
    <cellStyle name="输入 4 2 10 2 2" xfId="8097"/>
    <cellStyle name="输入 4 2 10 2 3" xfId="8098"/>
    <cellStyle name="输入 4 2 10 3" xfId="8099"/>
    <cellStyle name="输入 4 2 11" xfId="8100"/>
    <cellStyle name="输入 4 2 11 2" xfId="8101"/>
    <cellStyle name="输入 4 2 11 3" xfId="8102"/>
    <cellStyle name="输入 4 2 12" xfId="8103"/>
    <cellStyle name="输入 4 2 12 2" xfId="8104"/>
    <cellStyle name="输入 4 2 13" xfId="8105"/>
    <cellStyle name="输入 4 2 2" xfId="8106"/>
    <cellStyle name="输入 4 2 2 2" xfId="8107"/>
    <cellStyle name="输入 4 2 2 2 2" xfId="8108"/>
    <cellStyle name="输入 4 2 2 2 3" xfId="8109"/>
    <cellStyle name="输入 4 2 2 3" xfId="8110"/>
    <cellStyle name="输入 4 2 2 3 2" xfId="8111"/>
    <cellStyle name="输入 4 2 2 3 2 2" xfId="8112"/>
    <cellStyle name="输入 4 2 2 3 2 3" xfId="8113"/>
    <cellStyle name="输入 4 2 2 3 3" xfId="8114"/>
    <cellStyle name="输入 4 2 2 4" xfId="8115"/>
    <cellStyle name="输入 4 2 2 4 2" xfId="8116"/>
    <cellStyle name="输入 4 2 2 4 2 2" xfId="8117"/>
    <cellStyle name="输入 4 2 2 4 2 3" xfId="8118"/>
    <cellStyle name="输入 4 2 2 4 3" xfId="8119"/>
    <cellStyle name="输入 4 2 2 5" xfId="8120"/>
    <cellStyle name="输入 4 2 2 5 2" xfId="8121"/>
    <cellStyle name="输入 4 2 2 5 2 2" xfId="8122"/>
    <cellStyle name="输入 4 2 2 5 2 3" xfId="8123"/>
    <cellStyle name="输入 4 2 2 5 3" xfId="8124"/>
    <cellStyle name="输入 4 2 2 6" xfId="8125"/>
    <cellStyle name="输入 4 2 2 6 2" xfId="8126"/>
    <cellStyle name="输入 4 2 2 6 3" xfId="8127"/>
    <cellStyle name="输入 4 2 2 7" xfId="8128"/>
    <cellStyle name="输入 4 2 2 7 2" xfId="8129"/>
    <cellStyle name="输入 4 2 2 8" xfId="8130"/>
    <cellStyle name="输入 4 2 3" xfId="8131"/>
    <cellStyle name="输入 4 2 3 2" xfId="8132"/>
    <cellStyle name="输入 4 2 3 2 2" xfId="8133"/>
    <cellStyle name="输入 4 2 3 2 3" xfId="8134"/>
    <cellStyle name="输入 4 2 3 3 2 2" xfId="8135"/>
    <cellStyle name="输入 4 2 3 3 2 3" xfId="8136"/>
    <cellStyle name="输入 4 2 4" xfId="8137"/>
    <cellStyle name="输入 4 2 4 2" xfId="8138"/>
    <cellStyle name="输入 4 2 4 2 2" xfId="8139"/>
    <cellStyle name="输入 4 2 4 2 3" xfId="8140"/>
    <cellStyle name="输入 4 2 4 3 2 3" xfId="8141"/>
    <cellStyle name="输入 4 2 5" xfId="8142"/>
    <cellStyle name="输入 4 2 5 2" xfId="8143"/>
    <cellStyle name="输入 4 2 5 2 2" xfId="8144"/>
    <cellStyle name="输入 4 2 5 2 3" xfId="8145"/>
    <cellStyle name="输入 4 2 5 3 2 2" xfId="8146"/>
    <cellStyle name="输入 4 2 5 3 2 3" xfId="8147"/>
    <cellStyle name="输入 4 2 6" xfId="8148"/>
    <cellStyle name="输入 4 2 6 2" xfId="8149"/>
    <cellStyle name="输入 4 2 6 2 2" xfId="8150"/>
    <cellStyle name="输入 4 2 6 2 3" xfId="8151"/>
    <cellStyle name="输入 4 2 6 3 2 3" xfId="8152"/>
    <cellStyle name="输入 4 2 7" xfId="8153"/>
    <cellStyle name="输入 4 2 7 2" xfId="8154"/>
    <cellStyle name="输入 4 2 8" xfId="8155"/>
    <cellStyle name="输入 4 2 8 2" xfId="8156"/>
    <cellStyle name="输入 4 2 9" xfId="8157"/>
    <cellStyle name="输入 4 2 9 2" xfId="8158"/>
    <cellStyle name="输入 4 2 9 2 3" xfId="8159"/>
    <cellStyle name="输入 4 3" xfId="8160"/>
    <cellStyle name="输入 4 3 2" xfId="8161"/>
    <cellStyle name="输入 4 3 2 2" xfId="8162"/>
    <cellStyle name="输入 4 3 2 3" xfId="8163"/>
    <cellStyle name="输入 4 3 3" xfId="8164"/>
    <cellStyle name="输入 4 3 3 2" xfId="8165"/>
    <cellStyle name="输入 4 3 3 2 2" xfId="8166"/>
    <cellStyle name="输入 4 3 3 2 3" xfId="8167"/>
    <cellStyle name="输入 4 3 3 3" xfId="8168"/>
    <cellStyle name="输入 4 3 4" xfId="8169"/>
    <cellStyle name="输入 4 3 4 2" xfId="8170"/>
    <cellStyle name="输入 4 3 4 2 2" xfId="8171"/>
    <cellStyle name="输入 4 3 4 2 3" xfId="8172"/>
    <cellStyle name="输入 4 3 4 3" xfId="8173"/>
    <cellStyle name="输入 4 3 5" xfId="8174"/>
    <cellStyle name="输入 4 3 5 2" xfId="8175"/>
    <cellStyle name="输入 4 3 5 2 2" xfId="8176"/>
    <cellStyle name="输入 4 3 5 2 3" xfId="8177"/>
    <cellStyle name="输入 4 3 5 3" xfId="8178"/>
    <cellStyle name="输入 4 3 6" xfId="8179"/>
    <cellStyle name="输入 4 3 6 2" xfId="8180"/>
    <cellStyle name="输入 4 3 7" xfId="8181"/>
    <cellStyle name="输入 4 3 7 2" xfId="8182"/>
    <cellStyle name="输入 4 3 8" xfId="8183"/>
    <cellStyle name="输入 4 4" xfId="8184"/>
    <cellStyle name="输入 4 4 2" xfId="8185"/>
    <cellStyle name="输入 4 4 2 2" xfId="8186"/>
    <cellStyle name="输入 4 4 2 3" xfId="8187"/>
    <cellStyle name="输入 4 4 3" xfId="8188"/>
    <cellStyle name="输入 4 4 3 2" xfId="8189"/>
    <cellStyle name="输入 4 4 3 2 2" xfId="8190"/>
    <cellStyle name="输入 4 4 3 2 3" xfId="8191"/>
    <cellStyle name="输入 4 4 3 3" xfId="8192"/>
    <cellStyle name="输入 4 4 4" xfId="8193"/>
    <cellStyle name="输入 4 4 4 2" xfId="8194"/>
    <cellStyle name="输入 4 4 4 2 2" xfId="8195"/>
    <cellStyle name="输入 4 4 4 2 3" xfId="8196"/>
    <cellStyle name="输入 4 4 4 3" xfId="8197"/>
    <cellStyle name="输入 4 4 5" xfId="8198"/>
    <cellStyle name="输入 4 4 5 2" xfId="8199"/>
    <cellStyle name="输入 4 4 5 2 2" xfId="8200"/>
    <cellStyle name="输入 4 4 5 2 3" xfId="8201"/>
    <cellStyle name="输入 4 4 5 3" xfId="8202"/>
    <cellStyle name="输入 4 4 6" xfId="8203"/>
    <cellStyle name="输入 4 4 6 2" xfId="8204"/>
    <cellStyle name="输入 4 4 6 3" xfId="8205"/>
    <cellStyle name="输入 4 4 7" xfId="8206"/>
    <cellStyle name="输入 4 4 7 2" xfId="8207"/>
    <cellStyle name="输入 4 4 8" xfId="8208"/>
    <cellStyle name="输入 4 5" xfId="8209"/>
    <cellStyle name="输入 4 5 2" xfId="8210"/>
    <cellStyle name="输入 4 5 3" xfId="8211"/>
    <cellStyle name="输入 4 6" xfId="8212"/>
    <cellStyle name="输入 4 6 2" xfId="8213"/>
    <cellStyle name="输入 4 6 2 2" xfId="8214"/>
    <cellStyle name="输入 4 6 2 3" xfId="8215"/>
    <cellStyle name="输入 4 7" xfId="8216"/>
    <cellStyle name="输入 4 7 2" xfId="8217"/>
    <cellStyle name="输入 4 7 2 2" xfId="8218"/>
    <cellStyle name="输入 4 7 2 3" xfId="8219"/>
    <cellStyle name="输入 4 8" xfId="8220"/>
    <cellStyle name="输入 4 8 2" xfId="8221"/>
    <cellStyle name="输入 4 8 2 2" xfId="8222"/>
    <cellStyle name="输入 4 8 2 3" xfId="8223"/>
    <cellStyle name="输入 4 8 3" xfId="8224"/>
    <cellStyle name="输入 4 9" xfId="8225"/>
    <cellStyle name="输入 4 9 2" xfId="8226"/>
    <cellStyle name="输入 4 9 3" xfId="8227"/>
    <cellStyle name="输入 45" xfId="8228"/>
    <cellStyle name="输入 46" xfId="8229"/>
    <cellStyle name="输入 47" xfId="8230"/>
    <cellStyle name="输入 5" xfId="8231"/>
    <cellStyle name="输入 5 10" xfId="8232"/>
    <cellStyle name="输入 5 2" xfId="8233"/>
    <cellStyle name="输入 6 3" xfId="8234"/>
    <cellStyle name="输入 5 2 2" xfId="8235"/>
    <cellStyle name="输入 6 4" xfId="8236"/>
    <cellStyle name="输入 5 2 3" xfId="8237"/>
    <cellStyle name="输入 6 4 2" xfId="8238"/>
    <cellStyle name="输入 5 2 3 2" xfId="8239"/>
    <cellStyle name="输入 6 4 2 2" xfId="8240"/>
    <cellStyle name="输入 5 2 3 2 2" xfId="8241"/>
    <cellStyle name="输入 6 4 2 3" xfId="8242"/>
    <cellStyle name="输入 5 2 3 2 3" xfId="8243"/>
    <cellStyle name="输入 6 4 3" xfId="8244"/>
    <cellStyle name="输入 5 2 3 3" xfId="8245"/>
    <cellStyle name="输入 6 5" xfId="8246"/>
    <cellStyle name="输入 5 2 4" xfId="8247"/>
    <cellStyle name="输入 6 5 2" xfId="8248"/>
    <cellStyle name="输入 5 2 4 2" xfId="8249"/>
    <cellStyle name="输入 6 5 2 2" xfId="8250"/>
    <cellStyle name="输入 5 2 4 2 2" xfId="8251"/>
    <cellStyle name="输入 6 5 2 3" xfId="8252"/>
    <cellStyle name="输入 5 2 4 2 3" xfId="8253"/>
    <cellStyle name="输入 6 5 3" xfId="8254"/>
    <cellStyle name="输入 5 2 4 3" xfId="8255"/>
    <cellStyle name="输入 6 6" xfId="8256"/>
    <cellStyle name="输入 5 2 5" xfId="8257"/>
    <cellStyle name="输入 6 6 2" xfId="8258"/>
    <cellStyle name="输入 5 2 5 2" xfId="8259"/>
    <cellStyle name="输入 6 6 2 2" xfId="8260"/>
    <cellStyle name="输入 5 2 5 2 2" xfId="8261"/>
    <cellStyle name="输入 6 6 2 3" xfId="8262"/>
    <cellStyle name="输入 5 2 5 2 3" xfId="8263"/>
    <cellStyle name="输入 6 6 3" xfId="8264"/>
    <cellStyle name="输入 5 2 5 3" xfId="8265"/>
    <cellStyle name="输入 6 7" xfId="8266"/>
    <cellStyle name="输入 5 2 6" xfId="8267"/>
    <cellStyle name="输入 6 7 2" xfId="8268"/>
    <cellStyle name="输入 5 2 6 2" xfId="8269"/>
    <cellStyle name="输入 6 7 3" xfId="8270"/>
    <cellStyle name="输入 5 2 6 3" xfId="8271"/>
    <cellStyle name="输入 6 8" xfId="8272"/>
    <cellStyle name="输入 5 2 7" xfId="8273"/>
    <cellStyle name="输入 6 9" xfId="8274"/>
    <cellStyle name="输入 5 2 8" xfId="8275"/>
    <cellStyle name="输入 5 3" xfId="8276"/>
    <cellStyle name="注释 4" xfId="8277"/>
    <cellStyle name="输入 5 3 2" xfId="8278"/>
    <cellStyle name="注释 4 2" xfId="8279"/>
    <cellStyle name="输入 5 3 2 2" xfId="8280"/>
    <cellStyle name="注释 4 3" xfId="8281"/>
    <cellStyle name="输入 5 3 2 3" xfId="8282"/>
    <cellStyle name="注释 5" xfId="8283"/>
    <cellStyle name="输入 5 3 3" xfId="8284"/>
    <cellStyle name="注释 5 2" xfId="8285"/>
    <cellStyle name="输入 5 3 3 2" xfId="8286"/>
    <cellStyle name="注释 5 2 2" xfId="8287"/>
    <cellStyle name="输入 5 3 3 2 2" xfId="8288"/>
    <cellStyle name="注释 5 2 3" xfId="8289"/>
    <cellStyle name="输入 5 3 3 2 3" xfId="8290"/>
    <cellStyle name="注释 5 3" xfId="8291"/>
    <cellStyle name="输入 5 3 3 3" xfId="8292"/>
    <cellStyle name="注释 6" xfId="8293"/>
    <cellStyle name="输入 5 3 4" xfId="8294"/>
    <cellStyle name="注释 6 2" xfId="8295"/>
    <cellStyle name="输入 5 3 4 2" xfId="8296"/>
    <cellStyle name="注释 6 2 2" xfId="8297"/>
    <cellStyle name="输入 5 3 4 2 2" xfId="8298"/>
    <cellStyle name="注释 6 2 3" xfId="8299"/>
    <cellStyle name="输入 5 3 4 2 3" xfId="8300"/>
    <cellStyle name="注释 6 3" xfId="8301"/>
    <cellStyle name="输入 5 3 4 3" xfId="8302"/>
    <cellStyle name="注释 7" xfId="8303"/>
    <cellStyle name="输入 5 3 5" xfId="8304"/>
    <cellStyle name="注释 7 2" xfId="8305"/>
    <cellStyle name="输入 5 3 5 2" xfId="8306"/>
    <cellStyle name="注释 7 2 2" xfId="8307"/>
    <cellStyle name="输入 5 3 5 2 2" xfId="8308"/>
    <cellStyle name="注释 7 2 3" xfId="8309"/>
    <cellStyle name="输入 5 3 5 2 3" xfId="8310"/>
    <cellStyle name="注释 7 3" xfId="8311"/>
    <cellStyle name="输入 5 3 5 3" xfId="8312"/>
    <cellStyle name="注释 8" xfId="8313"/>
    <cellStyle name="输入 5 3 6" xfId="8314"/>
    <cellStyle name="输入 5 3 6 2" xfId="8315"/>
    <cellStyle name="输入 5 3 6 3" xfId="8316"/>
    <cellStyle name="注释 9" xfId="8317"/>
    <cellStyle name="输入 5 3 7" xfId="8318"/>
    <cellStyle name="输入 5 3 7 2" xfId="8319"/>
    <cellStyle name="输入 5 3 8" xfId="8320"/>
    <cellStyle name="输入 5 4" xfId="8321"/>
    <cellStyle name="输入 5 4 2" xfId="8322"/>
    <cellStyle name="输入 5 4 3" xfId="8323"/>
    <cellStyle name="输入 5 5" xfId="8324"/>
    <cellStyle name="输入 5 5 2" xfId="8325"/>
    <cellStyle name="输入 5 5 2 2" xfId="8326"/>
    <cellStyle name="输入 5 5 2 3" xfId="8327"/>
    <cellStyle name="输入 5 5 3" xfId="8328"/>
    <cellStyle name="输入 5 6 2" xfId="8329"/>
    <cellStyle name="输入 5 6 2 2" xfId="8330"/>
    <cellStyle name="输入 5 6 2 3" xfId="8331"/>
    <cellStyle name="输入 5 6 3" xfId="8332"/>
    <cellStyle name="输入 5 7 2" xfId="8333"/>
    <cellStyle name="输入 5 7 2 2" xfId="8334"/>
    <cellStyle name="输入 5 7 2 3" xfId="8335"/>
    <cellStyle name="输入 5 7 3" xfId="8336"/>
    <cellStyle name="输入 5 8" xfId="8337"/>
    <cellStyle name="输入 5 9" xfId="8338"/>
    <cellStyle name="输入 5 9 2" xfId="8339"/>
    <cellStyle name="输入 6 10 2" xfId="8340"/>
    <cellStyle name="输入 6 10 2 2" xfId="8341"/>
    <cellStyle name="输入 6 10 2 3" xfId="8342"/>
    <cellStyle name="输入 6 10 3" xfId="8343"/>
    <cellStyle name="输入 6 11" xfId="8344"/>
    <cellStyle name="输入 6 11 2" xfId="8345"/>
    <cellStyle name="输入 6 11 3" xfId="8346"/>
    <cellStyle name="输入 6 12" xfId="8347"/>
    <cellStyle name="输入 6 12 2" xfId="8348"/>
    <cellStyle name="输入 6 13" xfId="8349"/>
    <cellStyle name="输入 6 2" xfId="8350"/>
    <cellStyle name="输入 6 2 2" xfId="8351"/>
    <cellStyle name="输入 6 2 2 2" xfId="8352"/>
    <cellStyle name="输入 6 2 2 3" xfId="8353"/>
    <cellStyle name="输入 6 2 3" xfId="8354"/>
    <cellStyle name="输入 6 2 3 2" xfId="8355"/>
    <cellStyle name="输入 6 2 3 2 2" xfId="8356"/>
    <cellStyle name="输入 6 2 3 2 3" xfId="8357"/>
    <cellStyle name="输入 6 2 4" xfId="8358"/>
    <cellStyle name="输入 6 2 4 2" xfId="8359"/>
    <cellStyle name="输入 6 2 4 2 2" xfId="8360"/>
    <cellStyle name="输入 6 2 4 2 3" xfId="8361"/>
    <cellStyle name="输入 6 2 4 3" xfId="8362"/>
    <cellStyle name="输入 6 2 5" xfId="8363"/>
    <cellStyle name="输入 6 2 5 2" xfId="8364"/>
    <cellStyle name="输入 6 2 6" xfId="8365"/>
    <cellStyle name="输入 6 2 6 2" xfId="8366"/>
    <cellStyle name="输入 6 2 6 3" xfId="8367"/>
    <cellStyle name="输入 6 2 7" xfId="8368"/>
    <cellStyle name="输入 6 2 7 2" xfId="8369"/>
    <cellStyle name="输入 6 2 8" xfId="8370"/>
    <cellStyle name="输入 6 3 3 2" xfId="8371"/>
    <cellStyle name="输入 6 3 3 3" xfId="8372"/>
    <cellStyle name="输入 6 3 4 2" xfId="8373"/>
    <cellStyle name="输入 6 3 4 3" xfId="8374"/>
    <cellStyle name="输入 6 3 5 2" xfId="8375"/>
    <cellStyle name="输入 6 3 5 3" xfId="8376"/>
    <cellStyle name="输入 6 3 6 2" xfId="8377"/>
    <cellStyle name="输入 6 3 6 3" xfId="8378"/>
    <cellStyle name="输入 6 4 3 2" xfId="8379"/>
    <cellStyle name="输入 6 4 3 2 2" xfId="8380"/>
    <cellStyle name="输入 6 4 3 2 3" xfId="8381"/>
    <cellStyle name="输入 6 4 3 3" xfId="8382"/>
    <cellStyle name="输入 6 4 4" xfId="8383"/>
    <cellStyle name="输入 6 4 4 2" xfId="8384"/>
    <cellStyle name="输入 6 4 4 2 2" xfId="8385"/>
    <cellStyle name="输入 6 4 4 2 3" xfId="8386"/>
    <cellStyle name="输入 6 4 4 3" xfId="8387"/>
    <cellStyle name="输入 6 4 5" xfId="8388"/>
    <cellStyle name="输入 6 4 5 2" xfId="8389"/>
    <cellStyle name="输入 6 4 5 2 2" xfId="8390"/>
    <cellStyle name="输入 6 4 5 2 3" xfId="8391"/>
    <cellStyle name="输入 6 4 5 3" xfId="8392"/>
    <cellStyle name="输入 6 4 6" xfId="8393"/>
    <cellStyle name="输入 6 4 6 2" xfId="8394"/>
    <cellStyle name="输入 6 4 6 3" xfId="8395"/>
    <cellStyle name="输入 6 4 7" xfId="8396"/>
    <cellStyle name="输入 6 4 7 2" xfId="8397"/>
    <cellStyle name="输入 6 4 8" xfId="8398"/>
    <cellStyle name="输入 6 5 3 2" xfId="8399"/>
    <cellStyle name="输入 6 5 3 2 3" xfId="8400"/>
    <cellStyle name="输入 6 5 4" xfId="8401"/>
    <cellStyle name="输入 6 5 4 2" xfId="8402"/>
    <cellStyle name="输入 6 5 4 2 2" xfId="8403"/>
    <cellStyle name="输入 6 5 4 2 3" xfId="8404"/>
    <cellStyle name="输入 6 5 4 3" xfId="8405"/>
    <cellStyle name="输入 6 5 5" xfId="8406"/>
    <cellStyle name="输入 6 5 5 2" xfId="8407"/>
    <cellStyle name="输入 6 5 5 2 2" xfId="8408"/>
    <cellStyle name="输入 6 5 5 2 3" xfId="8409"/>
    <cellStyle name="输入 6 5 5 3" xfId="8410"/>
    <cellStyle name="输入 6 5 6" xfId="8411"/>
    <cellStyle name="输入 6 5 6 2" xfId="8412"/>
    <cellStyle name="输入 6 5 6 3" xfId="8413"/>
    <cellStyle name="输入 6 5 7" xfId="8414"/>
    <cellStyle name="输入 6 5 7 2" xfId="8415"/>
    <cellStyle name="输入 6 5 8" xfId="8416"/>
    <cellStyle name="输入 6 6 3 2" xfId="8417"/>
    <cellStyle name="输入 6 6 4" xfId="8418"/>
    <cellStyle name="输入 6 6 4 2" xfId="8419"/>
    <cellStyle name="输入 6 6 4 3" xfId="8420"/>
    <cellStyle name="输入 6 6 5" xfId="8421"/>
    <cellStyle name="输入 6 6 5 2" xfId="8422"/>
    <cellStyle name="输入 6 6 5 2 2" xfId="8423"/>
    <cellStyle name="输入 6 6 5 2 3" xfId="8424"/>
    <cellStyle name="输入 6 6 5 3" xfId="8425"/>
    <cellStyle name="输入 6 6 6" xfId="8426"/>
    <cellStyle name="输入 6 6 6 2" xfId="8427"/>
    <cellStyle name="输入 6 6 6 3" xfId="8428"/>
    <cellStyle name="输入 6 6 7" xfId="8429"/>
    <cellStyle name="输入 6 6 7 2" xfId="8430"/>
    <cellStyle name="输入 6 6 8" xfId="8431"/>
    <cellStyle name="输入 6 8 2 2" xfId="8432"/>
    <cellStyle name="输入 6 8 2 3" xfId="8433"/>
    <cellStyle name="输入 6 9 2" xfId="8434"/>
    <cellStyle name="输入 6 9 2 3" xfId="8435"/>
    <cellStyle name="输入 6 9 3" xfId="8436"/>
    <cellStyle name="输入 9" xfId="8437"/>
    <cellStyle name="数量" xfId="8438"/>
    <cellStyle name="样式 1" xfId="8439"/>
    <cellStyle name="样式 1 10" xfId="8440"/>
    <cellStyle name="样式 1 11" xfId="8441"/>
    <cellStyle name="样式 1 12" xfId="8442"/>
    <cellStyle name="样式 1 13" xfId="8443"/>
    <cellStyle name="样式 1 14" xfId="8444"/>
    <cellStyle name="样式 1 20" xfId="8445"/>
    <cellStyle name="样式 1 15" xfId="8446"/>
    <cellStyle name="样式 1 21" xfId="8447"/>
    <cellStyle name="样式 1 16" xfId="8448"/>
    <cellStyle name="样式 1 22" xfId="8449"/>
    <cellStyle name="样式 1 17" xfId="8450"/>
    <cellStyle name="样式 1 23" xfId="8451"/>
    <cellStyle name="样式 1 18" xfId="8452"/>
    <cellStyle name="样式 1 24" xfId="8453"/>
    <cellStyle name="样式 1 19" xfId="8454"/>
    <cellStyle name="样式 1 2" xfId="8455"/>
    <cellStyle name="样式 1 2 2" xfId="8456"/>
    <cellStyle name="样式 1 2 2 2" xfId="8457"/>
    <cellStyle name="样式 1 2 2 3" xfId="8458"/>
    <cellStyle name="样式 1 2 2 4" xfId="8459"/>
    <cellStyle name="样式 1 2 3" xfId="8460"/>
    <cellStyle name="样式 1 25" xfId="8461"/>
    <cellStyle name="样式 1 26" xfId="8462"/>
    <cellStyle name="样式 1 27" xfId="8463"/>
    <cellStyle name="样式 1 28" xfId="8464"/>
    <cellStyle name="样式 1 3" xfId="8465"/>
    <cellStyle name="样式 1 4" xfId="8466"/>
    <cellStyle name="样式 1 4 2" xfId="8467"/>
    <cellStyle name="样式 1 4 3" xfId="8468"/>
    <cellStyle name="样式 1 4 4" xfId="8469"/>
    <cellStyle name="样式 1 5" xfId="8470"/>
    <cellStyle name="样式 1 6" xfId="8471"/>
    <cellStyle name="样式 1 7" xfId="8472"/>
    <cellStyle name="样式 1 8" xfId="8473"/>
    <cellStyle name="样式 1 9" xfId="8474"/>
    <cellStyle name="寘嬫愗傝 [0.00]_Region Orders (2)" xfId="8475"/>
    <cellStyle name="寘嬫愗傝_Region Orders (2)" xfId="8476"/>
    <cellStyle name="注释 10" xfId="8477"/>
    <cellStyle name="注释 11" xfId="8478"/>
    <cellStyle name="注释 12" xfId="8479"/>
    <cellStyle name="注释 13" xfId="8480"/>
    <cellStyle name="注释 20" xfId="8481"/>
    <cellStyle name="注释 15" xfId="8482"/>
    <cellStyle name="注释 23" xfId="8483"/>
    <cellStyle name="注释 18" xfId="8484"/>
    <cellStyle name="注释 24" xfId="8485"/>
    <cellStyle name="注释 19" xfId="8486"/>
    <cellStyle name="注释 2" xfId="8487"/>
    <cellStyle name="注释 2 2" xfId="8488"/>
    <cellStyle name="注释 2 2 10" xfId="8489"/>
    <cellStyle name="注释 2 2 10 2" xfId="8490"/>
    <cellStyle name="注释 2 2 10 2 2" xfId="8491"/>
    <cellStyle name="注释 2 2 10 2 3" xfId="8492"/>
    <cellStyle name="注释 2 2 10 3" xfId="8493"/>
    <cellStyle name="注释 2 2 11" xfId="8494"/>
    <cellStyle name="注释 5 6 4 2 3" xfId="8495"/>
    <cellStyle name="注释 2 2 11 2" xfId="8496"/>
    <cellStyle name="注释 2 2 12" xfId="8497"/>
    <cellStyle name="注释 2 2 12 2" xfId="8498"/>
    <cellStyle name="注释 2 2 13" xfId="8499"/>
    <cellStyle name="注释 2 2 2" xfId="8500"/>
    <cellStyle name="注释 2 2 2 2" xfId="8501"/>
    <cellStyle name="注释 4 6" xfId="8502"/>
    <cellStyle name="注释 2 2 2 2 2" xfId="8503"/>
    <cellStyle name="注释 4 7" xfId="8504"/>
    <cellStyle name="注释 2 2 2 2 3" xfId="8505"/>
    <cellStyle name="注释 5 6" xfId="8506"/>
    <cellStyle name="注释 2 2 2 3 2" xfId="8507"/>
    <cellStyle name="注释 5 7" xfId="8508"/>
    <cellStyle name="注释 2 2 2 3 3" xfId="8509"/>
    <cellStyle name="注释 2 2 2 4" xfId="8510"/>
    <cellStyle name="注释 6 6" xfId="8511"/>
    <cellStyle name="注释 2 2 2 4 2" xfId="8512"/>
    <cellStyle name="注释 6 6 2" xfId="8513"/>
    <cellStyle name="注释 2 2 2 4 2 2" xfId="8514"/>
    <cellStyle name="注释 6 6 3" xfId="8515"/>
    <cellStyle name="注释 2 2 2 4 2 3" xfId="8516"/>
    <cellStyle name="注释 6 7" xfId="8517"/>
    <cellStyle name="注释 2 2 2 4 3" xfId="8518"/>
    <cellStyle name="注释 2 2 2 5" xfId="8519"/>
    <cellStyle name="注释 7 6" xfId="8520"/>
    <cellStyle name="注释 2 2 2 5 2" xfId="8521"/>
    <cellStyle name="注释 7 7" xfId="8522"/>
    <cellStyle name="注释 2 2 2 5 3" xfId="8523"/>
    <cellStyle name="注释 4 2 2 2 2" xfId="8524"/>
    <cellStyle name="注释 2 2 2 6" xfId="8525"/>
    <cellStyle name="注释 2 2 2 6 2" xfId="8526"/>
    <cellStyle name="注释 2 2 2 6 3" xfId="8527"/>
    <cellStyle name="注释 4 2 2 2 3" xfId="8528"/>
    <cellStyle name="注释 2 2 2 7" xfId="8529"/>
    <cellStyle name="注释 2 2 2 7 2" xfId="8530"/>
    <cellStyle name="注释 2 2 2 8" xfId="8531"/>
    <cellStyle name="注释 2 2 3" xfId="8532"/>
    <cellStyle name="注释 2 2 3 2" xfId="8533"/>
    <cellStyle name="注释 2 2 3 2 2" xfId="8534"/>
    <cellStyle name="注释 2 2 3 2 3" xfId="8535"/>
    <cellStyle name="注释 2 2 3 3" xfId="8536"/>
    <cellStyle name="注释 2 2 3 3 2" xfId="8537"/>
    <cellStyle name="注释 2 2 3 3 2 2" xfId="8538"/>
    <cellStyle name="注释 2 2 3 3 2 3" xfId="8539"/>
    <cellStyle name="注释 2 2 3 3 3" xfId="8540"/>
    <cellStyle name="注释 2 2 3 4" xfId="8541"/>
    <cellStyle name="注释 2 2 3 4 2" xfId="8542"/>
    <cellStyle name="注释 2 2 3 4 2 2" xfId="8543"/>
    <cellStyle name="注释 2 2 3 4 2 3" xfId="8544"/>
    <cellStyle name="注释 2 2 3 4 3" xfId="8545"/>
    <cellStyle name="注释 2 2 3 5" xfId="8546"/>
    <cellStyle name="注释 2 2 3 5 2" xfId="8547"/>
    <cellStyle name="注释 2 2 3 5 2 2" xfId="8548"/>
    <cellStyle name="注释 2 2 3 5 2 3" xfId="8549"/>
    <cellStyle name="注释 2 2 3 5 3" xfId="8550"/>
    <cellStyle name="注释 4 2 2 3 2" xfId="8551"/>
    <cellStyle name="注释 2 2 3 6" xfId="8552"/>
    <cellStyle name="注释 4 2 2 3 2 2" xfId="8553"/>
    <cellStyle name="注释 2 2 3 6 2" xfId="8554"/>
    <cellStyle name="注释 4 2 2 3 2 3" xfId="8555"/>
    <cellStyle name="注释 2 2 3 6 3" xfId="8556"/>
    <cellStyle name="注释 4 2 2 3 3" xfId="8557"/>
    <cellStyle name="注释 2 2 3 7" xfId="8558"/>
    <cellStyle name="注释 2 2 3 7 2" xfId="8559"/>
    <cellStyle name="注释 2 2 3 8" xfId="8560"/>
    <cellStyle name="注释 2 2 4" xfId="8561"/>
    <cellStyle name="注释 2 2 4 2" xfId="8562"/>
    <cellStyle name="注释 2 2 4 2 2" xfId="8563"/>
    <cellStyle name="注释 2 2 4 2 3" xfId="8564"/>
    <cellStyle name="注释 2 2 4 3" xfId="8565"/>
    <cellStyle name="注释 2 2 4 3 2" xfId="8566"/>
    <cellStyle name="注释 2 2 4 3 2 2" xfId="8567"/>
    <cellStyle name="注释 2 2 4 3 2 3" xfId="8568"/>
    <cellStyle name="注释 2 2 4 4" xfId="8569"/>
    <cellStyle name="注释 2 2 4 4 2" xfId="8570"/>
    <cellStyle name="注释 2 2 4 4 2 2" xfId="8571"/>
    <cellStyle name="注释 2 2 4 4 2 3" xfId="8572"/>
    <cellStyle name="注释 2 2 4 4 3" xfId="8573"/>
    <cellStyle name="注释 2 2 4 5" xfId="8574"/>
    <cellStyle name="注释 2 2 4 5 2" xfId="8575"/>
    <cellStyle name="注释 2 2 4 5 2 2" xfId="8576"/>
    <cellStyle name="注释 2 2 4 5 2 3" xfId="8577"/>
    <cellStyle name="注释 2 2 4 5 3" xfId="8578"/>
    <cellStyle name="注释 4 2 2 4 2" xfId="8579"/>
    <cellStyle name="注释 2 2 4 6" xfId="8580"/>
    <cellStyle name="注释 4 2 2 4 2 2" xfId="8581"/>
    <cellStyle name="注释 2 2 4 6 2" xfId="8582"/>
    <cellStyle name="注释 4 2 2 4 2 3" xfId="8583"/>
    <cellStyle name="注释 2 2 4 6 3" xfId="8584"/>
    <cellStyle name="注释 4 2 2 4 3" xfId="8585"/>
    <cellStyle name="注释 2 2 4 7" xfId="8586"/>
    <cellStyle name="注释 2 2 4 8" xfId="8587"/>
    <cellStyle name="注释 2 2 5" xfId="8588"/>
    <cellStyle name="注释 2 2 5 2" xfId="8589"/>
    <cellStyle name="注释 2 2 5 2 2" xfId="8590"/>
    <cellStyle name="注释 2 2 5 2 3" xfId="8591"/>
    <cellStyle name="注释 2 2 5 3" xfId="8592"/>
    <cellStyle name="注释 2 2 5 3 2" xfId="8593"/>
    <cellStyle name="注释 2 2 5 3 2 2" xfId="8594"/>
    <cellStyle name="注释 2 2 5 3 2 3" xfId="8595"/>
    <cellStyle name="注释 2 2 5 4" xfId="8596"/>
    <cellStyle name="注释 2 2 5 4 2" xfId="8597"/>
    <cellStyle name="注释 2 2 5 4 2 2" xfId="8598"/>
    <cellStyle name="注释 2 2 5 4 2 3" xfId="8599"/>
    <cellStyle name="注释 2 2 5 4 3" xfId="8600"/>
    <cellStyle name="注释 2 2 5 5" xfId="8601"/>
    <cellStyle name="注释 2 2 5 5 2" xfId="8602"/>
    <cellStyle name="注释 2 2 5 5 2 2" xfId="8603"/>
    <cellStyle name="注释 2 2 5 5 2 3" xfId="8604"/>
    <cellStyle name="注释 2 2 5 5 3" xfId="8605"/>
    <cellStyle name="注释 4 2 2 5 2" xfId="8606"/>
    <cellStyle name="注释 2 2 5 6" xfId="8607"/>
    <cellStyle name="注释 4 2 2 5 2 2" xfId="8608"/>
    <cellStyle name="注释 2 2 5 6 2" xfId="8609"/>
    <cellStyle name="注释 4 2 2 5 2 3" xfId="8610"/>
    <cellStyle name="注释 2 2 5 6 3" xfId="8611"/>
    <cellStyle name="注释 4 2 2 5 3" xfId="8612"/>
    <cellStyle name="注释 2 2 5 7" xfId="8613"/>
    <cellStyle name="注释 2 2 5 7 2" xfId="8614"/>
    <cellStyle name="注释 2 2 5 8" xfId="8615"/>
    <cellStyle name="注释 2 2 6" xfId="8616"/>
    <cellStyle name="注释 2 2 6 2" xfId="8617"/>
    <cellStyle name="注释 2 2 6 2 2" xfId="8618"/>
    <cellStyle name="注释 2 2 6 2 3" xfId="8619"/>
    <cellStyle name="注释 2 2 6 3" xfId="8620"/>
    <cellStyle name="注释 2 2 6 3 2" xfId="8621"/>
    <cellStyle name="注释 4 2 4 6 2" xfId="8622"/>
    <cellStyle name="注释 2 2 6 3 2 3" xfId="8623"/>
    <cellStyle name="注释 2 2 6 4" xfId="8624"/>
    <cellStyle name="注释 2 2 6 4 2" xfId="8625"/>
    <cellStyle name="注释 2 2 6 4 2 2" xfId="8626"/>
    <cellStyle name="注释 4 2 5 6 2" xfId="8627"/>
    <cellStyle name="注释 2 2 6 4 2 3" xfId="8628"/>
    <cellStyle name="注释 2 2 6 4 3" xfId="8629"/>
    <cellStyle name="注释 2 2 6 5" xfId="8630"/>
    <cellStyle name="注释 2 2 6 5 2" xfId="8631"/>
    <cellStyle name="注释 2 2 6 5 2 2" xfId="8632"/>
    <cellStyle name="注释 4 2 6 6 2" xfId="8633"/>
    <cellStyle name="注释 2 2 6 5 2 3" xfId="8634"/>
    <cellStyle name="注释 2 2 6 5 3" xfId="8635"/>
    <cellStyle name="注释 4 2 2 6 2" xfId="8636"/>
    <cellStyle name="注释 2 2 6 6" xfId="8637"/>
    <cellStyle name="注释 2 2 6 6 2" xfId="8638"/>
    <cellStyle name="注释 2 2 6 6 3" xfId="8639"/>
    <cellStyle name="注释 4 2 2 6 3" xfId="8640"/>
    <cellStyle name="注释 2 2 6 7" xfId="8641"/>
    <cellStyle name="注释 2 2 6 7 2" xfId="8642"/>
    <cellStyle name="注释 2 2 6 8" xfId="8643"/>
    <cellStyle name="注释 2 2 7 2" xfId="8644"/>
    <cellStyle name="注释 2 2 7 3" xfId="8645"/>
    <cellStyle name="注释 2 2 8 2" xfId="8646"/>
    <cellStyle name="注释 2 2 8 2 2" xfId="8647"/>
    <cellStyle name="注释 2 2 8 2 3" xfId="8648"/>
    <cellStyle name="注释 2 2 8 3" xfId="8649"/>
    <cellStyle name="注释 2 2 9 2" xfId="8650"/>
    <cellStyle name="注释 2 2 9 2 2" xfId="8651"/>
    <cellStyle name="注释 2 2 9 2 3" xfId="8652"/>
    <cellStyle name="注释 2 3" xfId="8653"/>
    <cellStyle name="注释 2 3 2" xfId="8654"/>
    <cellStyle name="注释 2 3 2 2" xfId="8655"/>
    <cellStyle name="注释 2 3 2 3" xfId="8656"/>
    <cellStyle name="注释 2 3 3" xfId="8657"/>
    <cellStyle name="注释 2 3 3 2" xfId="8658"/>
    <cellStyle name="注释 2 3 3 2 2" xfId="8659"/>
    <cellStyle name="注释 2 3 3 2 3" xfId="8660"/>
    <cellStyle name="注释 2 3 3 3" xfId="8661"/>
    <cellStyle name="注释 2 3 4" xfId="8662"/>
    <cellStyle name="注释 2 3 4 2" xfId="8663"/>
    <cellStyle name="注释 2 3 4 2 2" xfId="8664"/>
    <cellStyle name="注释 2 3 4 2 3" xfId="8665"/>
    <cellStyle name="注释 2 3 4 3" xfId="8666"/>
    <cellStyle name="注释 2 3 5" xfId="8667"/>
    <cellStyle name="注释 2 3 5 2" xfId="8668"/>
    <cellStyle name="注释 2 3 5 2 2" xfId="8669"/>
    <cellStyle name="注释 2 3 5 2 3" xfId="8670"/>
    <cellStyle name="注释 2 3 5 3" xfId="8671"/>
    <cellStyle name="注释 2 3 6" xfId="8672"/>
    <cellStyle name="注释 2 3 6 2" xfId="8673"/>
    <cellStyle name="注释 2 3 6 3" xfId="8674"/>
    <cellStyle name="注释 2 3 7" xfId="8675"/>
    <cellStyle name="注释 2 3 7 2" xfId="8676"/>
    <cellStyle name="注释 2 3 8" xfId="8677"/>
    <cellStyle name="注释 2 4" xfId="8678"/>
    <cellStyle name="注释 2 4 2" xfId="8679"/>
    <cellStyle name="注释 2 5" xfId="8680"/>
    <cellStyle name="注释 2 5 2" xfId="8681"/>
    <cellStyle name="注释 2 5 2 2" xfId="8682"/>
    <cellStyle name="注释 2 5 2 3" xfId="8683"/>
    <cellStyle name="注释 2 6" xfId="8684"/>
    <cellStyle name="注释 2 6 2" xfId="8685"/>
    <cellStyle name="注释 2 6 3" xfId="8686"/>
    <cellStyle name="注释 2 7" xfId="8687"/>
    <cellStyle name="注释 2 7 2" xfId="8688"/>
    <cellStyle name="注释 2 7 2 2" xfId="8689"/>
    <cellStyle name="注释 2 7 2 3" xfId="8690"/>
    <cellStyle name="注释 2 7 3" xfId="8691"/>
    <cellStyle name="注释 2 8" xfId="8692"/>
    <cellStyle name="注释 2 8 2" xfId="8693"/>
    <cellStyle name="注释 2 8 3" xfId="8694"/>
    <cellStyle name="注释 2 9" xfId="8695"/>
    <cellStyle name="注释 2 9 2" xfId="8696"/>
    <cellStyle name="注释 30" xfId="8697"/>
    <cellStyle name="注释 25" xfId="8698"/>
    <cellStyle name="注释 31" xfId="8699"/>
    <cellStyle name="注释 26" xfId="8700"/>
    <cellStyle name="注释 32" xfId="8701"/>
    <cellStyle name="注释 27" xfId="8702"/>
    <cellStyle name="注释 33" xfId="8703"/>
    <cellStyle name="注释 28" xfId="8704"/>
    <cellStyle name="注释 34" xfId="8705"/>
    <cellStyle name="注释 29" xfId="8706"/>
    <cellStyle name="注释 3" xfId="8707"/>
    <cellStyle name="注释 3 2" xfId="8708"/>
    <cellStyle name="注释 3 2 10" xfId="8709"/>
    <cellStyle name="注释 3 2 10 2 2" xfId="8710"/>
    <cellStyle name="注释 3 2 10 2 3" xfId="8711"/>
    <cellStyle name="注释 3 2 11" xfId="8712"/>
    <cellStyle name="注释 3 2 11 2" xfId="8713"/>
    <cellStyle name="注释 3 2 11 3" xfId="8714"/>
    <cellStyle name="注释 3 2 12" xfId="8715"/>
    <cellStyle name="注释 3 2 12 2" xfId="8716"/>
    <cellStyle name="注释 3 2 13" xfId="8717"/>
    <cellStyle name="注释 3 2 2" xfId="8718"/>
    <cellStyle name="注释 3 2 2 2" xfId="8719"/>
    <cellStyle name="注释 3 2 2 2 2" xfId="8720"/>
    <cellStyle name="注释 3 2 2 2 3" xfId="8721"/>
    <cellStyle name="注释 3 2 2 3" xfId="8722"/>
    <cellStyle name="注释 3 2 2 3 2" xfId="8723"/>
    <cellStyle name="注释 3 2 2 3 2 2" xfId="8724"/>
    <cellStyle name="注释 3 2 2 3 2 3" xfId="8725"/>
    <cellStyle name="注释 3 2 2 3 3" xfId="8726"/>
    <cellStyle name="注释 3 2 2 4" xfId="8727"/>
    <cellStyle name="注释 3 2 2 4 2" xfId="8728"/>
    <cellStyle name="注释 3 2 2 4 2 2" xfId="8729"/>
    <cellStyle name="注释 3 2 2 4 2 3" xfId="8730"/>
    <cellStyle name="注释 3 2 2 4 3" xfId="8731"/>
    <cellStyle name="注释 3 2 2 5" xfId="8732"/>
    <cellStyle name="注释 3 2 2 5 2" xfId="8733"/>
    <cellStyle name="注释 3 2 2 5 2 2" xfId="8734"/>
    <cellStyle name="注释 3 2 2 5 2 3" xfId="8735"/>
    <cellStyle name="注释 3 2 2 5 3" xfId="8736"/>
    <cellStyle name="注释 3 2 2 6" xfId="8737"/>
    <cellStyle name="注释 3 2 2 6 2" xfId="8738"/>
    <cellStyle name="注释 3 2 2 6 3" xfId="8739"/>
    <cellStyle name="注释 3 2 2 7" xfId="8740"/>
    <cellStyle name="注释 3 2 2 7 2" xfId="8741"/>
    <cellStyle name="注释 3 2 2 8" xfId="8742"/>
    <cellStyle name="注释 3 2 3" xfId="8743"/>
    <cellStyle name="注释 3 2 3 2" xfId="8744"/>
    <cellStyle name="注释 3 2 3 2 2" xfId="8745"/>
    <cellStyle name="注释 3 2 3 2 3" xfId="8746"/>
    <cellStyle name="注释 3 2 3 3" xfId="8747"/>
    <cellStyle name="注释 3 2 3 3 2" xfId="8748"/>
    <cellStyle name="注释 3 2 3 3 2 2" xfId="8749"/>
    <cellStyle name="注释 3 2 3 3 2 3" xfId="8750"/>
    <cellStyle name="注释 3 2 3 3 3" xfId="8751"/>
    <cellStyle name="注释 3 2 3 4" xfId="8752"/>
    <cellStyle name="注释 3 2 3 4 2" xfId="8753"/>
    <cellStyle name="注释 3 2 3 4 2 2" xfId="8754"/>
    <cellStyle name="注释 3 2 3 4 2 3" xfId="8755"/>
    <cellStyle name="注释 3 2 3 4 3" xfId="8756"/>
    <cellStyle name="注释 3 2 3 5" xfId="8757"/>
    <cellStyle name="注释 3 2 3 5 2" xfId="8758"/>
    <cellStyle name="注释 3 2 3 5 2 2" xfId="8759"/>
    <cellStyle name="注释 3 2 3 5 2 3" xfId="8760"/>
    <cellStyle name="注释 3 2 3 5 3" xfId="8761"/>
    <cellStyle name="注释 3 2 3 7" xfId="8762"/>
    <cellStyle name="注释 3 2 3 8" xfId="8763"/>
    <cellStyle name="注释 3 2 4" xfId="8764"/>
    <cellStyle name="注释 3 2 4 2" xfId="8765"/>
    <cellStyle name="注释 3 2 4 2 2" xfId="8766"/>
    <cellStyle name="注释 3 2 4 2 3" xfId="8767"/>
    <cellStyle name="注释 3 2 4 3" xfId="8768"/>
    <cellStyle name="注释 3 2 4 3 2" xfId="8769"/>
    <cellStyle name="注释 3 2 4 3 3" xfId="8770"/>
    <cellStyle name="注释 3 2 4 4" xfId="8771"/>
    <cellStyle name="注释 3 2 4 4 2" xfId="8772"/>
    <cellStyle name="注释 3 2 4 4 3" xfId="8773"/>
    <cellStyle name="注释 3 2 4 5" xfId="8774"/>
    <cellStyle name="注释 3 2 4 5 2" xfId="8775"/>
    <cellStyle name="注释 3 2 4 5 3" xfId="8776"/>
    <cellStyle name="注释 3 2 4 6" xfId="8777"/>
    <cellStyle name="注释 3 2 4 6 2" xfId="8778"/>
    <cellStyle name="注释 3 2 4 6 3" xfId="8779"/>
    <cellStyle name="注释 3 2 4 7" xfId="8780"/>
    <cellStyle name="注释 3 2 4 7 2" xfId="8781"/>
    <cellStyle name="注释 3 2 4 8" xfId="8782"/>
    <cellStyle name="注释 3 2 5" xfId="8783"/>
    <cellStyle name="注释 3 2 5 2" xfId="8784"/>
    <cellStyle name="注释 3 2 5 2 2" xfId="8785"/>
    <cellStyle name="注释 3 2 5 2 3" xfId="8786"/>
    <cellStyle name="注释 3 2 5 3" xfId="8787"/>
    <cellStyle name="注释 3 2 5 3 2" xfId="8788"/>
    <cellStyle name="注释 3 2 5 3 2 3" xfId="8789"/>
    <cellStyle name="注释 3 2 5 3 3" xfId="8790"/>
    <cellStyle name="注释 3 2 5 4" xfId="8791"/>
    <cellStyle name="注释 3 2 5 4 2" xfId="8792"/>
    <cellStyle name="注释 3 2 5 4 2 3" xfId="8793"/>
    <cellStyle name="注释 3 2 5 4 3" xfId="8794"/>
    <cellStyle name="注释 3 2 5 5" xfId="8795"/>
    <cellStyle name="注释 3 2 5 5 2 3" xfId="8796"/>
    <cellStyle name="注释 3 2 5 6" xfId="8797"/>
    <cellStyle name="注释 3 2 5 6 2" xfId="8798"/>
    <cellStyle name="注释 3 2 5 6 3" xfId="8799"/>
    <cellStyle name="注释 3 2 5 7" xfId="8800"/>
    <cellStyle name="注释 3 2 5 7 2" xfId="8801"/>
    <cellStyle name="注释 3 2 5 8" xfId="8802"/>
    <cellStyle name="注释 3 2 6" xfId="8803"/>
    <cellStyle name="注释 3 2 6 2" xfId="8804"/>
    <cellStyle name="注释 3 2 6 2 2" xfId="8805"/>
    <cellStyle name="注释 3 2 6 2 3" xfId="8806"/>
    <cellStyle name="注释 3 2 6 3" xfId="8807"/>
    <cellStyle name="注释 3 2 6 3 2" xfId="8808"/>
    <cellStyle name="注释 3 2 6 3 2 2" xfId="8809"/>
    <cellStyle name="注释 3 2 6 3 2 3" xfId="8810"/>
    <cellStyle name="注释 3 2 6 3 3" xfId="8811"/>
    <cellStyle name="注释 3 2 6 4" xfId="8812"/>
    <cellStyle name="注释 3 2 6 4 2" xfId="8813"/>
    <cellStyle name="注释 3 2 6 4 2 2" xfId="8814"/>
    <cellStyle name="注释 3 2 6 4 2 3" xfId="8815"/>
    <cellStyle name="注释 3 2 6 4 3" xfId="8816"/>
    <cellStyle name="注释 3 2 6 5" xfId="8817"/>
    <cellStyle name="注释 3 2 6 5 2" xfId="8818"/>
    <cellStyle name="注释 3 2 6 5 2 2" xfId="8819"/>
    <cellStyle name="注释 3 2 6 5 2 3" xfId="8820"/>
    <cellStyle name="注释 3 2 6 5 3" xfId="8821"/>
    <cellStyle name="注释 3 2 6 6" xfId="8822"/>
    <cellStyle name="注释 3 2 6 6 2" xfId="8823"/>
    <cellStyle name="注释 3 2 6 6 3" xfId="8824"/>
    <cellStyle name="注释 3 2 6 7" xfId="8825"/>
    <cellStyle name="注释 3 2 6 7 2" xfId="8826"/>
    <cellStyle name="注释 3 2 6 8" xfId="8827"/>
    <cellStyle name="注释 3 2 7 2" xfId="8828"/>
    <cellStyle name="注释 3 2 7 3" xfId="8829"/>
    <cellStyle name="注释 3 2 8 2" xfId="8830"/>
    <cellStyle name="注释 3 2 8 2 2" xfId="8831"/>
    <cellStyle name="注释 3 2 8 2 3" xfId="8832"/>
    <cellStyle name="注释 3 2 8 3" xfId="8833"/>
    <cellStyle name="注释 3 2 9 2" xfId="8834"/>
    <cellStyle name="注释 3 2 9 2 2" xfId="8835"/>
    <cellStyle name="注释 3 2 9 2 3" xfId="8836"/>
    <cellStyle name="注释 3 3" xfId="8837"/>
    <cellStyle name="注释 3 3 2" xfId="8838"/>
    <cellStyle name="注释 3 3 2 2" xfId="8839"/>
    <cellStyle name="注释 3 3 2 3" xfId="8840"/>
    <cellStyle name="注释 3 3 3" xfId="8841"/>
    <cellStyle name="注释 3 3 3 2" xfId="8842"/>
    <cellStyle name="注释 3 3 3 2 2" xfId="8843"/>
    <cellStyle name="注释 3 3 3 2 3" xfId="8844"/>
    <cellStyle name="注释 3 3 3 3" xfId="8845"/>
    <cellStyle name="注释 3 3 4" xfId="8846"/>
    <cellStyle name="注释 3 3 4 2" xfId="8847"/>
    <cellStyle name="注释 3 3 4 2 2" xfId="8848"/>
    <cellStyle name="注释 3 3 4 2 3" xfId="8849"/>
    <cellStyle name="注释 3 3 4 3" xfId="8850"/>
    <cellStyle name="注释 3 3 5" xfId="8851"/>
    <cellStyle name="注释 3 3 5 2" xfId="8852"/>
    <cellStyle name="注释 3 3 5 3" xfId="8853"/>
    <cellStyle name="注释 3 3 6" xfId="8854"/>
    <cellStyle name="注释 3 3 6 2" xfId="8855"/>
    <cellStyle name="注释 3 3 6 3" xfId="8856"/>
    <cellStyle name="注释 3 3 7" xfId="8857"/>
    <cellStyle name="注释 3 3 7 2" xfId="8858"/>
    <cellStyle name="注释 3 3 8" xfId="8859"/>
    <cellStyle name="注释 3 4" xfId="8860"/>
    <cellStyle name="注释 3 4 2" xfId="8861"/>
    <cellStyle name="注释 3 4 3" xfId="8862"/>
    <cellStyle name="注释 3 5" xfId="8863"/>
    <cellStyle name="注释 3 5 2" xfId="8864"/>
    <cellStyle name="注释 3 5 2 2" xfId="8865"/>
    <cellStyle name="注释 3 5 2 3" xfId="8866"/>
    <cellStyle name="注释 3 6" xfId="8867"/>
    <cellStyle name="注释 3 6 2" xfId="8868"/>
    <cellStyle name="注释 3 6 2 2" xfId="8869"/>
    <cellStyle name="注释 3 6 2 3" xfId="8870"/>
    <cellStyle name="注释 3 6 3" xfId="8871"/>
    <cellStyle name="注释 3 7" xfId="8872"/>
    <cellStyle name="注释 3 7 2" xfId="8873"/>
    <cellStyle name="注释 3 7 2 2" xfId="8874"/>
    <cellStyle name="注释 3 7 2 3" xfId="8875"/>
    <cellStyle name="注释 3 7 3" xfId="8876"/>
    <cellStyle name="注释 3 8" xfId="8877"/>
    <cellStyle name="注释 3 8 2" xfId="8878"/>
    <cellStyle name="注释 3 8 3" xfId="8879"/>
    <cellStyle name="注释 3 9" xfId="8880"/>
    <cellStyle name="注释 3 9 2" xfId="8881"/>
    <cellStyle name="注释 40" xfId="8882"/>
    <cellStyle name="注释 35" xfId="8883"/>
    <cellStyle name="注释 41" xfId="8884"/>
    <cellStyle name="注释 36" xfId="8885"/>
    <cellStyle name="注释 42" xfId="8886"/>
    <cellStyle name="注释 37" xfId="8887"/>
    <cellStyle name="注释 43" xfId="8888"/>
    <cellStyle name="注释 38" xfId="8889"/>
    <cellStyle name="注释 44" xfId="8890"/>
    <cellStyle name="注释 39" xfId="8891"/>
    <cellStyle name="注释 4 2 10" xfId="8892"/>
    <cellStyle name="注释 4 2 10 2" xfId="8893"/>
    <cellStyle name="注释 4 2 10 2 2" xfId="8894"/>
    <cellStyle name="注释 4 2 10 2 3" xfId="8895"/>
    <cellStyle name="注释 4 2 10 3" xfId="8896"/>
    <cellStyle name="注释 4 2 11" xfId="8897"/>
    <cellStyle name="注释 4 2 12" xfId="8898"/>
    <cellStyle name="注释 4 2 12 2" xfId="8899"/>
    <cellStyle name="注释 4 2 13" xfId="8900"/>
    <cellStyle name="注释 4 2 2" xfId="8901"/>
    <cellStyle name="注释 4 2 2 2" xfId="8902"/>
    <cellStyle name="注释 4 2 2 3" xfId="8903"/>
    <cellStyle name="注释 4 2 2 4" xfId="8904"/>
    <cellStyle name="注释 4 2 2 5" xfId="8905"/>
    <cellStyle name="注释 4 2 2 6" xfId="8906"/>
    <cellStyle name="注释 4 2 2 7" xfId="8907"/>
    <cellStyle name="注释 4 2 2 7 2" xfId="8908"/>
    <cellStyle name="注释 4 2 2 8" xfId="8909"/>
    <cellStyle name="注释 4 2 3" xfId="8910"/>
    <cellStyle name="注释 4 2 3 2" xfId="8911"/>
    <cellStyle name="注释 4 2 3 2 2" xfId="8912"/>
    <cellStyle name="注释 4 2 3 2 3" xfId="8913"/>
    <cellStyle name="注释 4 2 3 3" xfId="8914"/>
    <cellStyle name="注释 4 2 3 3 2" xfId="8915"/>
    <cellStyle name="注释 4 2 3 3 2 2" xfId="8916"/>
    <cellStyle name="注释 4 2 3 3 2 3" xfId="8917"/>
    <cellStyle name="注释 4 2 3 3 3" xfId="8918"/>
    <cellStyle name="注释 4 2 3 4" xfId="8919"/>
    <cellStyle name="注释 4 2 3 4 2" xfId="8920"/>
    <cellStyle name="注释 4 2 3 4 2 2" xfId="8921"/>
    <cellStyle name="注释 4 2 3 4 2 3" xfId="8922"/>
    <cellStyle name="注释 4 2 3 4 3" xfId="8923"/>
    <cellStyle name="注释 4 2 3 5" xfId="8924"/>
    <cellStyle name="注释 4 2 3 5 2" xfId="8925"/>
    <cellStyle name="注释 4 2 3 5 2 2" xfId="8926"/>
    <cellStyle name="注释 4 2 3 5 2 3" xfId="8927"/>
    <cellStyle name="注释 4 2 3 5 3" xfId="8928"/>
    <cellStyle name="注释 4 2 3 6" xfId="8929"/>
    <cellStyle name="注释 4 2 3 6 2" xfId="8930"/>
    <cellStyle name="注释 4 2 3 6 3" xfId="8931"/>
    <cellStyle name="注释 4 2 3 7" xfId="8932"/>
    <cellStyle name="注释 4 2 3 7 2" xfId="8933"/>
    <cellStyle name="注释 4 2 3 8" xfId="8934"/>
    <cellStyle name="注释 4 2 4" xfId="8935"/>
    <cellStyle name="注释 4 2 4 2" xfId="8936"/>
    <cellStyle name="注释 4 2 4 2 2" xfId="8937"/>
    <cellStyle name="注释 4 2 4 2 3" xfId="8938"/>
    <cellStyle name="注释 4 2 4 3 2" xfId="8939"/>
    <cellStyle name="注释 5 6 6" xfId="8940"/>
    <cellStyle name="注释 4 2 4 3 2 2" xfId="8941"/>
    <cellStyle name="注释 5 6 7" xfId="8942"/>
    <cellStyle name="注释 4 2 4 3 2 3" xfId="8943"/>
    <cellStyle name="注释 4 2 4 3 3" xfId="8944"/>
    <cellStyle name="注释 4 2 4 4 2" xfId="8945"/>
    <cellStyle name="注释 6 6 6" xfId="8946"/>
    <cellStyle name="注释 4 2 4 4 2 2" xfId="8947"/>
    <cellStyle name="注释 6 6 7" xfId="8948"/>
    <cellStyle name="注释 4 2 4 4 2 3" xfId="8949"/>
    <cellStyle name="注释 4 2 4 4 3" xfId="8950"/>
    <cellStyle name="注释 4 2 4 5" xfId="8951"/>
    <cellStyle name="注释 4 2 4 5 2" xfId="8952"/>
    <cellStyle name="注释 4 2 4 5 2 2" xfId="8953"/>
    <cellStyle name="注释 4 2 4 5 2 3" xfId="8954"/>
    <cellStyle name="注释 4 2 4 5 3" xfId="8955"/>
    <cellStyle name="注释 4 2 4 6" xfId="8956"/>
    <cellStyle name="注释 4 2 4 6 3" xfId="8957"/>
    <cellStyle name="注释 4 2 4 7" xfId="8958"/>
    <cellStyle name="注释 4 2 4 7 2" xfId="8959"/>
    <cellStyle name="注释 4 2 4 8" xfId="8960"/>
    <cellStyle name="注释 4 2 5" xfId="8961"/>
    <cellStyle name="注释 4 2 5 2" xfId="8962"/>
    <cellStyle name="注释 4 2 5 2 2" xfId="8963"/>
    <cellStyle name="注释 4 2 5 2 3" xfId="8964"/>
    <cellStyle name="注释 4 2 5 3" xfId="8965"/>
    <cellStyle name="注释 4 2 5 3 2" xfId="8966"/>
    <cellStyle name="注释 4 2 5 3 2 2" xfId="8967"/>
    <cellStyle name="注释 4 2 5 3 2 3" xfId="8968"/>
    <cellStyle name="注释 4 2 5 3 3" xfId="8969"/>
    <cellStyle name="注释 4 2 5 4" xfId="8970"/>
    <cellStyle name="注释 4 2 5 4 2" xfId="8971"/>
    <cellStyle name="注释 4 2 5 4 2 2" xfId="8972"/>
    <cellStyle name="注释 4 2 5 4 2 3" xfId="8973"/>
    <cellStyle name="注释 4 2 5 4 3" xfId="8974"/>
    <cellStyle name="注释 4 2 5 5" xfId="8975"/>
    <cellStyle name="注释 4 2 5 5 2" xfId="8976"/>
    <cellStyle name="注释 4 2 5 5 2 2" xfId="8977"/>
    <cellStyle name="注释 4 2 5 5 2 3" xfId="8978"/>
    <cellStyle name="注释 4 2 5 5 3" xfId="8979"/>
    <cellStyle name="注释 4 2 5 6" xfId="8980"/>
    <cellStyle name="注释 4 2 5 6 3" xfId="8981"/>
    <cellStyle name="注释 4 2 5 7" xfId="8982"/>
    <cellStyle name="注释 4 2 5 8" xfId="8983"/>
    <cellStyle name="注释 4 2 6" xfId="8984"/>
    <cellStyle name="注释 4 2 6 2" xfId="8985"/>
    <cellStyle name="注释 4 2 6 2 2" xfId="8986"/>
    <cellStyle name="注释 4 2 6 2 3" xfId="8987"/>
    <cellStyle name="注释 4 2 6 3" xfId="8988"/>
    <cellStyle name="注释 4 2 6 3 2" xfId="8989"/>
    <cellStyle name="注释 4 2 6 3 2 2" xfId="8990"/>
    <cellStyle name="注释 4 2 6 3 2 3" xfId="8991"/>
    <cellStyle name="注释 4 2 6 3 3" xfId="8992"/>
    <cellStyle name="注释 4 2 6 4" xfId="8993"/>
    <cellStyle name="注释 4 2 6 4 2" xfId="8994"/>
    <cellStyle name="注释 4 2 6 4 2 2" xfId="8995"/>
    <cellStyle name="注释 4 2 6 4 2 3" xfId="8996"/>
    <cellStyle name="注释 4 2 6 4 3" xfId="8997"/>
    <cellStyle name="注释 4 2 6 5" xfId="8998"/>
    <cellStyle name="注释 4 2 6 5 2" xfId="8999"/>
    <cellStyle name="注释 4 2 6 5 2 2" xfId="9000"/>
    <cellStyle name="注释 4 2 6 5 2 3" xfId="9001"/>
    <cellStyle name="注释 4 2 6 5 3" xfId="9002"/>
    <cellStyle name="注释 4 2 6 6" xfId="9003"/>
    <cellStyle name="注释 4 2 6 6 3" xfId="9004"/>
    <cellStyle name="注释 4 2 6 7" xfId="9005"/>
    <cellStyle name="注释 4 2 6 7 2" xfId="9006"/>
    <cellStyle name="注释 4 2 6 8" xfId="9007"/>
    <cellStyle name="注释 4 2 7 2" xfId="9008"/>
    <cellStyle name="注释 4 2 7 3" xfId="9009"/>
    <cellStyle name="注释 4 3 2" xfId="9010"/>
    <cellStyle name="注释 4 3 2 2" xfId="9011"/>
    <cellStyle name="注释 4 3 2 3" xfId="9012"/>
    <cellStyle name="注释 4 3 3" xfId="9013"/>
    <cellStyle name="注释 4 3 3 2" xfId="9014"/>
    <cellStyle name="注释 4 3 3 2 2" xfId="9015"/>
    <cellStyle name="注释 4 3 3 2 3" xfId="9016"/>
    <cellStyle name="注释 4 3 3 3" xfId="9017"/>
    <cellStyle name="注释 4 3 4" xfId="9018"/>
    <cellStyle name="注释 4 3 4 2" xfId="9019"/>
    <cellStyle name="注释 4 3 4 2 2" xfId="9020"/>
    <cellStyle name="注释 4 3 4 2 3" xfId="9021"/>
    <cellStyle name="注释 4 3 4 3" xfId="9022"/>
    <cellStyle name="注释 4 3 5" xfId="9023"/>
    <cellStyle name="注释 4 3 5 2" xfId="9024"/>
    <cellStyle name="注释 4 3 5 2 2" xfId="9025"/>
    <cellStyle name="注释 4 3 5 2 3" xfId="9026"/>
    <cellStyle name="注释 4 3 5 3" xfId="9027"/>
    <cellStyle name="注释 4 3 6" xfId="9028"/>
    <cellStyle name="注释 4 3 6 2" xfId="9029"/>
    <cellStyle name="注释 4 3 6 3" xfId="9030"/>
    <cellStyle name="注释 4 3 7" xfId="9031"/>
    <cellStyle name="注释 4 3 7 2" xfId="9032"/>
    <cellStyle name="注释 4 3 8" xfId="9033"/>
    <cellStyle name="注释 4 4" xfId="9034"/>
    <cellStyle name="注释 4 4 2" xfId="9035"/>
    <cellStyle name="注释 4 4 3" xfId="9036"/>
    <cellStyle name="注释 4 5" xfId="9037"/>
    <cellStyle name="注释 4 5 2" xfId="9038"/>
    <cellStyle name="注释 4 5 2 2" xfId="9039"/>
    <cellStyle name="注释 4 5 2 3" xfId="9040"/>
    <cellStyle name="注释 4 5 3" xfId="9041"/>
    <cellStyle name="注释 4 6 2" xfId="9042"/>
    <cellStyle name="注释 4 6 2 2" xfId="9043"/>
    <cellStyle name="注释 4 6 2 3" xfId="9044"/>
    <cellStyle name="注释 4 6 3" xfId="9045"/>
    <cellStyle name="注释 4 7 2" xfId="9046"/>
    <cellStyle name="注释 4 7 2 2" xfId="9047"/>
    <cellStyle name="注释 4 7 2 3" xfId="9048"/>
    <cellStyle name="注释 4 7 3" xfId="9049"/>
    <cellStyle name="注释 4 8" xfId="9050"/>
    <cellStyle name="注释 4 8 2" xfId="9051"/>
    <cellStyle name="注释 4 8 3" xfId="9052"/>
    <cellStyle name="注释 4 9" xfId="9053"/>
    <cellStyle name="注释 4 9 2" xfId="9054"/>
    <cellStyle name="注释 45" xfId="9055"/>
    <cellStyle name="注释 5 10" xfId="9056"/>
    <cellStyle name="注释 5 10 2" xfId="9057"/>
    <cellStyle name="注释 5 10 2 2" xfId="9058"/>
    <cellStyle name="注释 5 10 2 3" xfId="9059"/>
    <cellStyle name="注释 5 10 3" xfId="9060"/>
    <cellStyle name="注释 5 11" xfId="9061"/>
    <cellStyle name="注释 5 11 2" xfId="9062"/>
    <cellStyle name="注释 5 11 3" xfId="9063"/>
    <cellStyle name="注释 5 12" xfId="9064"/>
    <cellStyle name="注释 5 12 2" xfId="9065"/>
    <cellStyle name="注释 5 13" xfId="9066"/>
    <cellStyle name="注释 5 2 2 2" xfId="9067"/>
    <cellStyle name="注释 5 2 2 3" xfId="9068"/>
    <cellStyle name="注释 5 2 3 2" xfId="9069"/>
    <cellStyle name="注释 5 2 3 2 2" xfId="9070"/>
    <cellStyle name="注释 5 2 3 2 3" xfId="9071"/>
    <cellStyle name="注释 5 2 4 2 2" xfId="9072"/>
    <cellStyle name="注释 5 2 4 2 3" xfId="9073"/>
    <cellStyle name="注释 5 2 5 2" xfId="9074"/>
    <cellStyle name="注释 5 2 5 2 2" xfId="9075"/>
    <cellStyle name="注释 5 2 5 2 3" xfId="9076"/>
    <cellStyle name="注释 5 2 5 3" xfId="9077"/>
    <cellStyle name="注释 5 2 6 2" xfId="9078"/>
    <cellStyle name="注释 5 2 6 3" xfId="9079"/>
    <cellStyle name="注释 5 2 7 2" xfId="9080"/>
    <cellStyle name="注释 5 3 2 2" xfId="9081"/>
    <cellStyle name="注释 5 3 2 3" xfId="9082"/>
    <cellStyle name="注释 5 3 3" xfId="9083"/>
    <cellStyle name="注释 5 3 3 2" xfId="9084"/>
    <cellStyle name="注释 5 3 3 2 2" xfId="9085"/>
    <cellStyle name="注释 5 3 3 2 3" xfId="9086"/>
    <cellStyle name="注释 5 3 3 3" xfId="9087"/>
    <cellStyle name="注释 5 3 4" xfId="9088"/>
    <cellStyle name="注释 5 3 4 2" xfId="9089"/>
    <cellStyle name="注释 5 3 4 2 2" xfId="9090"/>
    <cellStyle name="注释 5 3 4 2 3" xfId="9091"/>
    <cellStyle name="注释 5 3 4 3" xfId="9092"/>
    <cellStyle name="注释 5 3 5" xfId="9093"/>
    <cellStyle name="注释 5 3 5 2" xfId="9094"/>
    <cellStyle name="注释 5 3 5 2 2" xfId="9095"/>
    <cellStyle name="注释 5 3 5 2 3" xfId="9096"/>
    <cellStyle name="注释 5 3 5 3" xfId="9097"/>
    <cellStyle name="注释 5 3 6" xfId="9098"/>
    <cellStyle name="注释 5 3 6 2" xfId="9099"/>
    <cellStyle name="注释 5 3 6 3" xfId="9100"/>
    <cellStyle name="注释 5 3 7" xfId="9101"/>
    <cellStyle name="注释 5 3 7 2" xfId="9102"/>
    <cellStyle name="注释 5 3 8" xfId="9103"/>
    <cellStyle name="注释 5 4" xfId="9104"/>
    <cellStyle name="注释 5 4 2" xfId="9105"/>
    <cellStyle name="注释 5 4 2 2" xfId="9106"/>
    <cellStyle name="注释 5 4 2 3" xfId="9107"/>
    <cellStyle name="注释 5 4 3" xfId="9108"/>
    <cellStyle name="注释 5 4 3 2" xfId="9109"/>
    <cellStyle name="注释 5 4 3 2 2" xfId="9110"/>
    <cellStyle name="注释 5 4 3 3" xfId="9111"/>
    <cellStyle name="注释 5 4 4" xfId="9112"/>
    <cellStyle name="注释 5 4 4 2" xfId="9113"/>
    <cellStyle name="注释 5 4 4 3" xfId="9114"/>
    <cellStyle name="注释 5 4 5" xfId="9115"/>
    <cellStyle name="注释 5 4 5 2" xfId="9116"/>
    <cellStyle name="注释 5 4 5 2 2" xfId="9117"/>
    <cellStyle name="注释 5 4 5 2 3" xfId="9118"/>
    <cellStyle name="注释 5 4 5 3" xfId="9119"/>
    <cellStyle name="注释 5 4 6" xfId="9120"/>
    <cellStyle name="注释 5 4 6 2" xfId="9121"/>
    <cellStyle name="注释 5 4 6 3" xfId="9122"/>
    <cellStyle name="注释 5 4 7" xfId="9123"/>
    <cellStyle name="注释 5 4 7 2" xfId="9124"/>
    <cellStyle name="注释 5 4 8" xfId="9125"/>
    <cellStyle name="注释 5 5" xfId="9126"/>
    <cellStyle name="注释 5 5 2" xfId="9127"/>
    <cellStyle name="注释 5 5 2 2" xfId="9128"/>
    <cellStyle name="注释 5 5 2 3" xfId="9129"/>
    <cellStyle name="注释 5 5 3" xfId="9130"/>
    <cellStyle name="注释 5 5 3 2" xfId="9131"/>
    <cellStyle name="注释 5 5 3 2 2" xfId="9132"/>
    <cellStyle name="注释 5 5 3 2 3" xfId="9133"/>
    <cellStyle name="注释 5 5 3 3" xfId="9134"/>
    <cellStyle name="注释 5 5 4" xfId="9135"/>
    <cellStyle name="注释 5 5 4 2" xfId="9136"/>
    <cellStyle name="注释 5 5 4 2 2" xfId="9137"/>
    <cellStyle name="注释 5 5 4 2 3" xfId="9138"/>
    <cellStyle name="注释 5 5 4 3" xfId="9139"/>
    <cellStyle name="注释 5 5 5" xfId="9140"/>
    <cellStyle name="注释 5 5 5 2" xfId="9141"/>
    <cellStyle name="注释 5 5 5 2 3" xfId="9142"/>
    <cellStyle name="注释 5 5 5 3" xfId="9143"/>
    <cellStyle name="注释 5 5 6 2" xfId="9144"/>
    <cellStyle name="注释 5 5 6 3" xfId="9145"/>
    <cellStyle name="注释 5 6 2 2" xfId="9146"/>
    <cellStyle name="注释 5 6 2 3" xfId="9147"/>
    <cellStyle name="注释 5 6 3 2" xfId="9148"/>
    <cellStyle name="注释 5 6 3 2 2" xfId="9149"/>
    <cellStyle name="注释 5 6 3 2 3" xfId="9150"/>
    <cellStyle name="注释 5 6 3 3" xfId="9151"/>
    <cellStyle name="注释 5 6 4 2" xfId="9152"/>
    <cellStyle name="注释 5 6 4 2 2" xfId="9153"/>
    <cellStyle name="注释 5 6 4 3" xfId="9154"/>
    <cellStyle name="注释 5 6 5" xfId="9155"/>
    <cellStyle name="注释 5 6 6 2" xfId="9156"/>
    <cellStyle name="注释 5 6 6 3" xfId="9157"/>
    <cellStyle name="注释 5 6 8" xfId="9158"/>
    <cellStyle name="注释 5 7 2" xfId="9159"/>
    <cellStyle name="注释 5 7 3" xfId="9160"/>
    <cellStyle name="注释 5 8" xfId="9161"/>
    <cellStyle name="注释 5 8 2 2" xfId="9162"/>
    <cellStyle name="注释 5 8 2 3" xfId="9163"/>
    <cellStyle name="注释 5 8 3" xfId="9164"/>
    <cellStyle name="注释 5 9" xfId="9165"/>
    <cellStyle name="注释 5 9 2" xfId="9166"/>
    <cellStyle name="注释 5 9 2 2" xfId="9167"/>
    <cellStyle name="注释 5 9 2 3" xfId="9168"/>
    <cellStyle name="注释 6 10" xfId="9169"/>
    <cellStyle name="注释 6 10 2" xfId="9170"/>
    <cellStyle name="注释 6 10 2 2" xfId="9171"/>
    <cellStyle name="注释 6 10 2 3" xfId="9172"/>
    <cellStyle name="注释 6 10 3" xfId="9173"/>
    <cellStyle name="注释 6 11" xfId="9174"/>
    <cellStyle name="注释 6 11 2" xfId="9175"/>
    <cellStyle name="注释 6 11 3" xfId="9176"/>
    <cellStyle name="注释 6 12" xfId="9177"/>
    <cellStyle name="注释 6 13" xfId="9178"/>
    <cellStyle name="注释 6 2 4" xfId="9179"/>
    <cellStyle name="注释 6 2 5" xfId="9180"/>
    <cellStyle name="注释 6 2 5 2" xfId="9181"/>
    <cellStyle name="注释 6 2 5 2 2" xfId="9182"/>
    <cellStyle name="注释 6 2 5 2 3" xfId="9183"/>
    <cellStyle name="注释 6 2 5 3" xfId="9184"/>
    <cellStyle name="注释 6 2 6" xfId="9185"/>
    <cellStyle name="注释 6 2 6 2" xfId="9186"/>
    <cellStyle name="注释 6 2 6 3" xfId="9187"/>
    <cellStyle name="注释 6 2 7" xfId="9188"/>
    <cellStyle name="注释 6 2 7 2" xfId="9189"/>
    <cellStyle name="注释 6 2 8" xfId="9190"/>
    <cellStyle name="注释 6 3 2" xfId="9191"/>
    <cellStyle name="注释 6 3 2 2" xfId="9192"/>
    <cellStyle name="注释 6 3 2 3" xfId="9193"/>
    <cellStyle name="注释 6 3 3 2" xfId="9194"/>
    <cellStyle name="注释 6 3 3 2 2" xfId="9195"/>
    <cellStyle name="注释 6 3 3 2 3" xfId="9196"/>
    <cellStyle name="注释 6 3 3 3" xfId="9197"/>
    <cellStyle name="注释 6 3 4 2" xfId="9198"/>
    <cellStyle name="注释 6 3 4 2 2" xfId="9199"/>
    <cellStyle name="注释 6 3 4 2 3" xfId="9200"/>
    <cellStyle name="注释 6 3 4 3" xfId="9201"/>
    <cellStyle name="注释 6 3 5" xfId="9202"/>
    <cellStyle name="注释 6 3 5 2" xfId="9203"/>
    <cellStyle name="注释 6 3 5 2 2" xfId="9204"/>
    <cellStyle name="注释 6 3 5 2 3" xfId="9205"/>
    <cellStyle name="注释 6 3 5 3" xfId="9206"/>
    <cellStyle name="注释 6 3 6" xfId="9207"/>
    <cellStyle name="注释 6 3 6 2" xfId="9208"/>
    <cellStyle name="注释 6 3 6 3" xfId="9209"/>
    <cellStyle name="注释 6 3 7" xfId="9210"/>
    <cellStyle name="注释 6 3 7 2" xfId="9211"/>
    <cellStyle name="注释 6 3 8" xfId="9212"/>
    <cellStyle name="注释 6 4" xfId="9213"/>
    <cellStyle name="注释 6 4 2" xfId="9214"/>
    <cellStyle name="注释 6 4 2 2" xfId="9215"/>
    <cellStyle name="注释 6 4 2 3" xfId="9216"/>
    <cellStyle name="注释 6 4 3" xfId="9217"/>
    <cellStyle name="注释 6 4 3 2" xfId="9218"/>
    <cellStyle name="注释 6 4 3 2 2" xfId="9219"/>
    <cellStyle name="注释 6 4 3 2 3" xfId="9220"/>
    <cellStyle name="注释 6 4 3 3" xfId="9221"/>
    <cellStyle name="注释 6 4 4" xfId="9222"/>
    <cellStyle name="注释 6 4 4 2" xfId="9223"/>
    <cellStyle name="注释 6 4 4 2 2" xfId="9224"/>
    <cellStyle name="注释 6 4 4 2 3" xfId="9225"/>
    <cellStyle name="注释 6 4 4 3" xfId="9226"/>
    <cellStyle name="注释 6 4 5" xfId="9227"/>
    <cellStyle name="注释 6 4 5 2" xfId="9228"/>
    <cellStyle name="注释 6 4 5 2 2" xfId="9229"/>
    <cellStyle name="注释 6 4 5 2 3" xfId="9230"/>
    <cellStyle name="注释 6 4 5 3" xfId="9231"/>
    <cellStyle name="注释 6 4 6" xfId="9232"/>
    <cellStyle name="注释 6 4 6 2" xfId="9233"/>
    <cellStyle name="注释 6 4 6 3" xfId="9234"/>
    <cellStyle name="注释 6 4 7" xfId="9235"/>
    <cellStyle name="注释 6 4 7 2" xfId="9236"/>
    <cellStyle name="注释 6 4 8" xfId="9237"/>
    <cellStyle name="注释 6 5" xfId="9238"/>
    <cellStyle name="注释 6 5 2" xfId="9239"/>
    <cellStyle name="注释 6 5 2 2" xfId="9240"/>
    <cellStyle name="注释 6 5 2 3" xfId="9241"/>
    <cellStyle name="注释 6 5 3" xfId="9242"/>
    <cellStyle name="注释 6 5 3 2" xfId="9243"/>
    <cellStyle name="注释 6 5 3 2 2" xfId="9244"/>
    <cellStyle name="注释 6 5 3 2 3" xfId="9245"/>
    <cellStyle name="注释 6 5 3 3" xfId="9246"/>
    <cellStyle name="注释 6 5 4" xfId="9247"/>
    <cellStyle name="注释 6 5 4 2" xfId="9248"/>
    <cellStyle name="注释 6 5 4 2 2" xfId="9249"/>
    <cellStyle name="注释 6 5 4 2 3" xfId="9250"/>
    <cellStyle name="注释 6 5 4 3" xfId="9251"/>
    <cellStyle name="注释 6 5 5" xfId="9252"/>
    <cellStyle name="注释 6 5 5 2" xfId="9253"/>
    <cellStyle name="注释 6 5 5 2 2" xfId="9254"/>
    <cellStyle name="注释 6 5 5 2 3" xfId="9255"/>
    <cellStyle name="注释 6 5 5 3" xfId="9256"/>
    <cellStyle name="注释 6 5 6" xfId="9257"/>
    <cellStyle name="注释 6 5 6 2" xfId="9258"/>
    <cellStyle name="注释 6 5 6 3" xfId="9259"/>
    <cellStyle name="注释 6 5 7" xfId="9260"/>
    <cellStyle name="注释 6 5 7 2" xfId="9261"/>
    <cellStyle name="注释 6 5 8" xfId="9262"/>
    <cellStyle name="注释 6 6 2 2" xfId="9263"/>
    <cellStyle name="注释 6 6 2 3" xfId="9264"/>
    <cellStyle name="注释 6 6 3 2 3" xfId="9265"/>
    <cellStyle name="注释 6 6 4" xfId="9266"/>
    <cellStyle name="注释 6 6 4 2" xfId="9267"/>
    <cellStyle name="注释 6 6 4 2 2" xfId="9268"/>
    <cellStyle name="注释 6 6 4 2 3" xfId="9269"/>
    <cellStyle name="注释 6 6 4 3" xfId="9270"/>
    <cellStyle name="注释 6 6 5" xfId="9271"/>
    <cellStyle name="注释 6 6 5 2" xfId="9272"/>
    <cellStyle name="注释 6 6 5 2 2" xfId="9273"/>
    <cellStyle name="注释 6 6 5 2 3" xfId="9274"/>
    <cellStyle name="注释 6 6 5 3" xfId="9275"/>
    <cellStyle name="注释 6 6 6 2" xfId="9276"/>
    <cellStyle name="注释 6 6 6 3" xfId="9277"/>
    <cellStyle name="注释 6 6 7 2" xfId="9278"/>
    <cellStyle name="注释 6 6 8" xfId="9279"/>
    <cellStyle name="注释 6 7 2" xfId="9280"/>
    <cellStyle name="注释 6 7 3" xfId="9281"/>
    <cellStyle name="注释 6 8" xfId="9282"/>
    <cellStyle name="注释 6 8 2" xfId="9283"/>
    <cellStyle name="注释 6 8 2 2" xfId="9284"/>
    <cellStyle name="注释 6 8 2 3" xfId="9285"/>
    <cellStyle name="注释 6 8 3" xfId="9286"/>
    <cellStyle name="注释 6 9" xfId="9287"/>
    <cellStyle name="注释 6 9 2" xfId="9288"/>
    <cellStyle name="注释 6 9 2 2" xfId="9289"/>
    <cellStyle name="注释 6 9 2 3" xfId="9290"/>
    <cellStyle name="注释 6 9 3" xfId="9291"/>
    <cellStyle name="注释 7 3 2" xfId="9292"/>
    <cellStyle name="注释 7 3 2 2" xfId="9293"/>
    <cellStyle name="注释 7 3 2 3" xfId="9294"/>
    <cellStyle name="注释 7 4" xfId="9295"/>
    <cellStyle name="注释 7 4 2" xfId="9296"/>
    <cellStyle name="注释 7 4 3" xfId="9297"/>
    <cellStyle name="注释 7 5" xfId="9298"/>
    <cellStyle name="注释 7 5 2" xfId="9299"/>
    <cellStyle name="注释 7 5 2 2" xfId="9300"/>
    <cellStyle name="注释 7 5 2 3" xfId="9301"/>
    <cellStyle name="注释 7 5 3" xfId="9302"/>
    <cellStyle name="注释 7 7 2" xfId="9303"/>
    <cellStyle name="注释 7 8" xfId="930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workbookViewId="0">
      <selection activeCell="A13" sqref="A13:J13"/>
    </sheetView>
  </sheetViews>
  <sheetFormatPr defaultColWidth="9" defaultRowHeight="14.25"/>
  <cols>
    <col min="1" max="1" width="9" style="152"/>
    <col min="2" max="2" width="7.75" style="152" customWidth="1"/>
    <col min="3" max="3" width="8.375" style="152" customWidth="1"/>
    <col min="4" max="7" width="9" style="152"/>
    <col min="8" max="8" width="10.875" style="152" customWidth="1"/>
    <col min="9" max="9" width="9.75" style="152" customWidth="1"/>
    <col min="10" max="10" width="12.875" style="152" customWidth="1"/>
    <col min="11" max="16384" width="9" style="152"/>
  </cols>
  <sheetData>
    <row r="1" ht="21.75" customHeight="1" spans="1:6">
      <c r="A1" s="153" t="s">
        <v>0</v>
      </c>
      <c r="B1" s="153"/>
      <c r="C1" s="153"/>
      <c r="D1" s="154"/>
      <c r="E1" s="155"/>
      <c r="F1" s="155"/>
    </row>
    <row r="2" ht="15.75" customHeight="1" spans="1:4">
      <c r="A2" s="153"/>
      <c r="B2" s="153"/>
      <c r="C2" s="153"/>
      <c r="D2" s="154"/>
    </row>
    <row r="3" ht="15.75" customHeight="1" spans="1:4">
      <c r="A3" s="153"/>
      <c r="B3" s="153"/>
      <c r="C3" s="153"/>
      <c r="D3" s="154"/>
    </row>
    <row r="4" ht="15.75" customHeight="1" spans="1:4">
      <c r="A4" s="153"/>
      <c r="B4" s="153"/>
      <c r="C4" s="153"/>
      <c r="D4" s="154"/>
    </row>
    <row r="5" ht="15.75" customHeight="1" spans="1:4">
      <c r="A5" s="153"/>
      <c r="B5" s="153"/>
      <c r="C5" s="153"/>
      <c r="D5" s="154"/>
    </row>
    <row r="6" ht="15.75" customHeight="1" spans="1:4">
      <c r="A6" s="153"/>
      <c r="B6" s="153"/>
      <c r="C6" s="153"/>
      <c r="D6" s="154"/>
    </row>
    <row r="7" ht="15.75" customHeight="1" spans="1:4">
      <c r="A7" s="153"/>
      <c r="B7" s="153"/>
      <c r="C7" s="153"/>
      <c r="D7" s="154"/>
    </row>
    <row r="8" ht="15.75" customHeight="1" spans="1:4">
      <c r="A8" s="153"/>
      <c r="B8" s="153"/>
      <c r="C8" s="153"/>
      <c r="D8" s="154"/>
    </row>
    <row r="9" ht="15.75" customHeight="1" spans="1:4">
      <c r="A9" s="153"/>
      <c r="B9" s="153"/>
      <c r="C9" s="153"/>
      <c r="D9" s="154"/>
    </row>
    <row r="10" ht="15.75" customHeight="1" spans="1:3">
      <c r="A10" s="156"/>
      <c r="B10" s="156"/>
      <c r="C10" s="156"/>
    </row>
    <row r="11" ht="15.75" customHeight="1" spans="1:3">
      <c r="A11" s="156"/>
      <c r="B11" s="156"/>
      <c r="C11" s="156"/>
    </row>
    <row r="12" ht="15.75" customHeight="1" spans="1:3">
      <c r="A12" s="156"/>
      <c r="B12" s="156"/>
      <c r="C12" s="156"/>
    </row>
    <row r="13" ht="72" customHeight="1" spans="1:10">
      <c r="A13" s="157" t="s">
        <v>1</v>
      </c>
      <c r="B13" s="157"/>
      <c r="C13" s="157"/>
      <c r="D13" s="157"/>
      <c r="E13" s="157"/>
      <c r="F13" s="157"/>
      <c r="G13" s="157"/>
      <c r="H13" s="157"/>
      <c r="I13" s="157"/>
      <c r="J13" s="157"/>
    </row>
    <row r="15" ht="25.5" spans="1:10">
      <c r="A15" s="158"/>
      <c r="B15" s="158"/>
      <c r="C15" s="158"/>
      <c r="D15" s="158"/>
      <c r="E15" s="158"/>
      <c r="F15" s="158"/>
      <c r="G15" s="158"/>
      <c r="H15" s="158"/>
      <c r="I15" s="158"/>
      <c r="J15" s="158"/>
    </row>
    <row r="16" ht="18.75" spans="1:10">
      <c r="A16" s="159"/>
      <c r="B16" s="159"/>
      <c r="C16" s="159"/>
      <c r="D16" s="159"/>
      <c r="E16" s="159"/>
      <c r="F16" s="159"/>
      <c r="G16" s="159"/>
      <c r="H16" s="159"/>
      <c r="I16" s="159"/>
      <c r="J16" s="159"/>
    </row>
    <row r="17" ht="18.75" spans="1:10">
      <c r="A17" s="159"/>
      <c r="B17" s="159"/>
      <c r="C17" s="159"/>
      <c r="D17" s="159"/>
      <c r="E17" s="159"/>
      <c r="F17" s="159"/>
      <c r="G17" s="159"/>
      <c r="H17" s="159"/>
      <c r="I17" s="159"/>
      <c r="J17" s="159"/>
    </row>
    <row r="18" ht="18.75" spans="1:10">
      <c r="A18" s="159"/>
      <c r="B18" s="159"/>
      <c r="C18" s="159"/>
      <c r="D18" s="159"/>
      <c r="E18" s="159"/>
      <c r="F18" s="159"/>
      <c r="G18" s="159"/>
      <c r="H18" s="159"/>
      <c r="I18" s="159"/>
      <c r="J18" s="159"/>
    </row>
    <row r="19" ht="18.75" spans="1:10">
      <c r="A19" s="159"/>
      <c r="B19" s="159"/>
      <c r="C19" s="159"/>
      <c r="D19" s="159"/>
      <c r="E19" s="159"/>
      <c r="F19" s="159"/>
      <c r="G19" s="159"/>
      <c r="H19" s="159"/>
      <c r="I19" s="159"/>
      <c r="J19" s="159"/>
    </row>
    <row r="20" ht="24.95" customHeight="1" spans="1:10">
      <c r="A20" s="159"/>
      <c r="B20" s="159"/>
      <c r="C20" s="160"/>
      <c r="D20" s="159"/>
      <c r="F20" s="159"/>
      <c r="G20" s="161"/>
      <c r="H20" s="161"/>
      <c r="I20" s="161"/>
      <c r="J20" s="159"/>
    </row>
    <row r="21" ht="24.95" customHeight="1" spans="1:10">
      <c r="A21" s="159"/>
      <c r="B21" s="159"/>
      <c r="C21" s="160"/>
      <c r="D21" s="159"/>
      <c r="F21" s="159"/>
      <c r="G21" s="161"/>
      <c r="H21" s="161"/>
      <c r="I21" s="161"/>
      <c r="J21" s="159"/>
    </row>
    <row r="22" ht="24.95" customHeight="1" spans="1:10">
      <c r="A22" s="159"/>
      <c r="B22" s="159"/>
      <c r="C22" s="160"/>
      <c r="D22" s="159"/>
      <c r="F22" s="159"/>
      <c r="G22" s="161"/>
      <c r="H22" s="161"/>
      <c r="I22" s="161"/>
      <c r="J22" s="159"/>
    </row>
    <row r="23" ht="24.95" customHeight="1" spans="1:10">
      <c r="A23" s="159"/>
      <c r="B23" s="159"/>
      <c r="C23" s="160"/>
      <c r="D23" s="159"/>
      <c r="F23" s="159"/>
      <c r="G23" s="161"/>
      <c r="H23" s="161"/>
      <c r="I23" s="161"/>
      <c r="J23" s="159"/>
    </row>
    <row r="24" ht="18.75" spans="1:10">
      <c r="A24" s="159"/>
      <c r="B24" s="159"/>
      <c r="C24" s="159"/>
      <c r="D24" s="159"/>
      <c r="E24" s="159"/>
      <c r="F24" s="159"/>
      <c r="G24" s="159"/>
      <c r="H24" s="159"/>
      <c r="I24" s="159"/>
      <c r="J24" s="159"/>
    </row>
    <row r="25" ht="18.75" spans="1:10">
      <c r="A25" s="159"/>
      <c r="B25" s="159"/>
      <c r="C25" s="159"/>
      <c r="D25" s="159"/>
      <c r="E25" s="159"/>
      <c r="F25" s="159"/>
      <c r="G25" s="159"/>
      <c r="H25" s="159"/>
      <c r="I25" s="159"/>
      <c r="J25" s="159"/>
    </row>
    <row r="26" ht="18.75" spans="1:10">
      <c r="A26" s="159"/>
      <c r="B26" s="159"/>
      <c r="C26" s="159"/>
      <c r="D26" s="159"/>
      <c r="E26" s="159"/>
      <c r="F26" s="159"/>
      <c r="G26" s="159"/>
      <c r="H26" s="159"/>
      <c r="I26" s="159"/>
      <c r="J26" s="159"/>
    </row>
    <row r="27" ht="18.75" spans="1:10">
      <c r="A27" s="159"/>
      <c r="B27" s="159"/>
      <c r="C27" s="159"/>
      <c r="D27" s="159"/>
      <c r="E27" s="159"/>
      <c r="F27" s="159"/>
      <c r="G27" s="159"/>
      <c r="H27" s="159"/>
      <c r="I27" s="159"/>
      <c r="J27" s="159"/>
    </row>
    <row r="28" ht="18.75" spans="2:9">
      <c r="B28" s="160"/>
      <c r="C28" s="159"/>
      <c r="E28" s="159"/>
      <c r="F28" s="159"/>
      <c r="G28" s="159"/>
      <c r="I28" s="162"/>
    </row>
  </sheetData>
  <mergeCells count="3">
    <mergeCell ref="A13:J13"/>
    <mergeCell ref="A15:J15"/>
    <mergeCell ref="A1:C2"/>
  </mergeCells>
  <printOptions horizontalCentered="1"/>
  <pageMargins left="0" right="0" top="0.393055555555556" bottom="0.393055555555556" header="0" footer="0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5"/>
  <sheetViews>
    <sheetView zoomScale="80" zoomScaleNormal="80" workbookViewId="0">
      <pane ySplit="5" topLeftCell="A15" activePane="bottomLeft" state="frozen"/>
      <selection/>
      <selection pane="bottomLeft" activeCell="M17" sqref="M17"/>
    </sheetView>
  </sheetViews>
  <sheetFormatPr defaultColWidth="9" defaultRowHeight="14.25"/>
  <cols>
    <col min="1" max="1" width="9.25" style="120" customWidth="1"/>
    <col min="2" max="2" width="21.25" style="120" customWidth="1"/>
    <col min="3" max="3" width="15.625" style="120" customWidth="1"/>
    <col min="4" max="4" width="14.5" style="120" customWidth="1"/>
    <col min="5" max="5" width="12.5" style="120" customWidth="1"/>
    <col min="6" max="6" width="7.5" style="120" customWidth="1"/>
    <col min="7" max="7" width="25.125" style="120" customWidth="1"/>
    <col min="8" max="8" width="14.125" style="120" customWidth="1"/>
    <col min="9" max="9" width="13.875" style="120" customWidth="1"/>
    <col min="10" max="11" width="13.25" style="120" customWidth="1"/>
    <col min="12" max="16384" width="9" style="120"/>
  </cols>
  <sheetData>
    <row r="1" ht="27.75" customHeight="1" spans="1:1">
      <c r="A1" s="120" t="s">
        <v>2</v>
      </c>
    </row>
    <row r="2" ht="22.9" customHeight="1" spans="1:10">
      <c r="A2" s="121" t="s">
        <v>1</v>
      </c>
      <c r="B2" s="121"/>
      <c r="C2" s="121"/>
      <c r="D2" s="121"/>
      <c r="E2" s="121"/>
      <c r="F2" s="121"/>
      <c r="G2" s="121"/>
      <c r="H2" s="121"/>
      <c r="I2" s="121"/>
      <c r="J2" s="121"/>
    </row>
    <row r="3" ht="23.25" customHeight="1" spans="10:10">
      <c r="J3" s="148" t="s">
        <v>3</v>
      </c>
    </row>
    <row r="4" ht="17.65" customHeight="1" spans="1:10">
      <c r="A4" s="122" t="s">
        <v>4</v>
      </c>
      <c r="B4" s="123"/>
      <c r="C4" s="123"/>
      <c r="D4" s="123"/>
      <c r="E4" s="124"/>
      <c r="F4" s="122" t="s">
        <v>5</v>
      </c>
      <c r="G4" s="125"/>
      <c r="H4" s="125"/>
      <c r="I4" s="125"/>
      <c r="J4" s="149"/>
    </row>
    <row r="5" ht="31.9" customHeight="1" spans="1:10">
      <c r="A5" s="126" t="s">
        <v>6</v>
      </c>
      <c r="B5" s="127" t="s">
        <v>7</v>
      </c>
      <c r="C5" s="128" t="s">
        <v>8</v>
      </c>
      <c r="D5" s="128" t="s">
        <v>9</v>
      </c>
      <c r="E5" s="129" t="s">
        <v>10</v>
      </c>
      <c r="F5" s="126" t="s">
        <v>6</v>
      </c>
      <c r="G5" s="127" t="s">
        <v>7</v>
      </c>
      <c r="H5" s="128" t="s">
        <v>8</v>
      </c>
      <c r="I5" s="128" t="s">
        <v>9</v>
      </c>
      <c r="J5" s="129" t="s">
        <v>10</v>
      </c>
    </row>
    <row r="6" ht="19.5" customHeight="1" spans="1:10">
      <c r="A6" s="130" t="s">
        <v>11</v>
      </c>
      <c r="B6" s="130"/>
      <c r="C6" s="131">
        <f>SUM(C7:C8)</f>
        <v>11274</v>
      </c>
      <c r="D6" s="131">
        <f>SUM(D7:D8)</f>
        <v>11378</v>
      </c>
      <c r="E6" s="132">
        <f t="shared" ref="E6:E12" si="0">(D6/C6-1)*100</f>
        <v>0.922476494589319</v>
      </c>
      <c r="F6" s="130" t="s">
        <v>12</v>
      </c>
      <c r="G6" s="133"/>
      <c r="H6" s="134">
        <f>'一般预算支出-功能'!C5</f>
        <v>16909</v>
      </c>
      <c r="I6" s="134">
        <f>'一般预算支出-功能'!D5</f>
        <v>12404.151539</v>
      </c>
      <c r="J6" s="150">
        <f t="shared" ref="J6:J35" si="1">(I6/H6-1)*100</f>
        <v>-26.6417201549471</v>
      </c>
    </row>
    <row r="7" ht="19.5" customHeight="1" spans="1:10">
      <c r="A7" s="133">
        <v>101</v>
      </c>
      <c r="B7" s="135" t="s">
        <v>13</v>
      </c>
      <c r="C7" s="136">
        <v>8519</v>
      </c>
      <c r="D7" s="136">
        <v>9638</v>
      </c>
      <c r="E7" s="137">
        <f t="shared" si="0"/>
        <v>13.1353445240052</v>
      </c>
      <c r="F7" s="138">
        <v>201</v>
      </c>
      <c r="G7" s="139" t="str">
        <f>'一般预算支出-功能'!B6</f>
        <v>一般公共服务支出</v>
      </c>
      <c r="H7" s="139">
        <f>'一般预算支出-功能'!C6</f>
        <v>3840</v>
      </c>
      <c r="I7" s="139">
        <f>'一般预算支出-功能'!D6</f>
        <v>3089.526</v>
      </c>
      <c r="J7" s="151">
        <f t="shared" si="1"/>
        <v>-19.54359375</v>
      </c>
    </row>
    <row r="8" ht="19.5" customHeight="1" spans="1:10">
      <c r="A8" s="133">
        <v>103</v>
      </c>
      <c r="B8" s="135" t="s">
        <v>14</v>
      </c>
      <c r="C8" s="139">
        <v>2755</v>
      </c>
      <c r="D8" s="139">
        <v>1740</v>
      </c>
      <c r="E8" s="137">
        <f t="shared" si="0"/>
        <v>-36.8421052631579</v>
      </c>
      <c r="F8" s="138">
        <v>203</v>
      </c>
      <c r="G8" s="139" t="s">
        <v>15</v>
      </c>
      <c r="H8" s="139">
        <f>'一般预算支出-功能'!C291</f>
        <v>0</v>
      </c>
      <c r="I8" s="139">
        <f>'一般预算支出-功能'!D291</f>
        <v>27</v>
      </c>
      <c r="J8" s="151"/>
    </row>
    <row r="9" ht="19.5" customHeight="1" spans="1:10">
      <c r="A9" s="140" t="s">
        <v>16</v>
      </c>
      <c r="B9" s="130"/>
      <c r="C9" s="134">
        <f>SUM(C10:C13)</f>
        <v>6813</v>
      </c>
      <c r="D9" s="134">
        <f>SUM(D10:D13)</f>
        <v>2303</v>
      </c>
      <c r="E9" s="132">
        <f t="shared" si="0"/>
        <v>-66.1969763687069</v>
      </c>
      <c r="F9" s="138">
        <v>204</v>
      </c>
      <c r="G9" s="139" t="str">
        <f>'一般预算支出-功能'!B310</f>
        <v>公共安全支出</v>
      </c>
      <c r="H9" s="139">
        <f>'一般预算支出-功能'!C310</f>
        <v>230</v>
      </c>
      <c r="I9" s="139">
        <f>'一般预算支出-功能'!D310</f>
        <v>289.99</v>
      </c>
      <c r="J9" s="151">
        <f t="shared" si="1"/>
        <v>26.0826086956522</v>
      </c>
    </row>
    <row r="10" ht="19.5" customHeight="1" spans="1:10">
      <c r="A10" s="133">
        <v>11001</v>
      </c>
      <c r="B10" s="135" t="s">
        <v>17</v>
      </c>
      <c r="C10" s="139">
        <v>276</v>
      </c>
      <c r="D10" s="139">
        <v>276</v>
      </c>
      <c r="E10" s="137">
        <f t="shared" si="0"/>
        <v>0</v>
      </c>
      <c r="F10" s="138">
        <v>205</v>
      </c>
      <c r="G10" s="139" t="str">
        <f>'一般预算支出-功能'!B399</f>
        <v>教育支出</v>
      </c>
      <c r="H10" s="139">
        <f>'一般预算支出-功能'!C399</f>
        <v>3691</v>
      </c>
      <c r="I10" s="139">
        <f>'一般预算支出-功能'!D399</f>
        <v>3500.208585</v>
      </c>
      <c r="J10" s="151">
        <f t="shared" si="1"/>
        <v>-5.16909821186671</v>
      </c>
    </row>
    <row r="11" ht="19.5" customHeight="1" spans="1:10">
      <c r="A11" s="133">
        <v>11002</v>
      </c>
      <c r="B11" s="135" t="s">
        <v>18</v>
      </c>
      <c r="C11" s="139">
        <v>6537</v>
      </c>
      <c r="D11" s="139">
        <v>213</v>
      </c>
      <c r="E11" s="137">
        <f t="shared" si="0"/>
        <v>-96.7416245984396</v>
      </c>
      <c r="F11" s="138">
        <v>206</v>
      </c>
      <c r="G11" s="139" t="str">
        <f>'一般预算支出-功能'!B454</f>
        <v>科学技术支出</v>
      </c>
      <c r="H11" s="139">
        <f>'一般预算支出-功能'!C454</f>
        <v>0</v>
      </c>
      <c r="I11" s="139">
        <f>'一般预算支出-功能'!D454</f>
        <v>0</v>
      </c>
      <c r="J11" s="151">
        <v>0</v>
      </c>
    </row>
    <row r="12" ht="19.5" customHeight="1" spans="1:10">
      <c r="A12" s="141">
        <v>11003</v>
      </c>
      <c r="B12" s="141" t="s">
        <v>19</v>
      </c>
      <c r="C12" s="139">
        <v>0</v>
      </c>
      <c r="D12" s="139">
        <v>0</v>
      </c>
      <c r="E12" s="137">
        <v>0</v>
      </c>
      <c r="F12" s="138">
        <v>207</v>
      </c>
      <c r="G12" s="139" t="str">
        <f>'一般预算支出-功能'!B510</f>
        <v>文化旅游体育与传媒支出</v>
      </c>
      <c r="H12" s="139">
        <f>'一般预算支出-功能'!C510</f>
        <v>50</v>
      </c>
      <c r="I12" s="139">
        <f>'一般预算支出-功能'!D510</f>
        <v>29.4</v>
      </c>
      <c r="J12" s="151">
        <f t="shared" si="1"/>
        <v>-41.2</v>
      </c>
    </row>
    <row r="13" ht="19.5" customHeight="1" spans="1:10">
      <c r="A13" s="133">
        <v>11004</v>
      </c>
      <c r="B13" s="142" t="s">
        <v>20</v>
      </c>
      <c r="C13" s="134">
        <v>0</v>
      </c>
      <c r="D13" s="143">
        <v>1814</v>
      </c>
      <c r="E13" s="137">
        <v>0</v>
      </c>
      <c r="F13" s="138">
        <v>208</v>
      </c>
      <c r="G13" s="139" t="str">
        <f>'一般预算支出-功能'!B566</f>
        <v>社会保障和就业支出</v>
      </c>
      <c r="H13" s="139">
        <f>'一般预算支出-功能'!C566</f>
        <v>4274</v>
      </c>
      <c r="I13" s="139">
        <f>'一般预算支出-功能'!D566</f>
        <v>2969.2</v>
      </c>
      <c r="J13" s="151">
        <f t="shared" si="1"/>
        <v>-30.5287786616752</v>
      </c>
    </row>
    <row r="14" ht="19.5" customHeight="1" spans="1:10">
      <c r="A14" s="144" t="s">
        <v>21</v>
      </c>
      <c r="B14" s="144"/>
      <c r="C14" s="134">
        <v>0</v>
      </c>
      <c r="D14" s="134">
        <v>0</v>
      </c>
      <c r="E14" s="132">
        <v>0</v>
      </c>
      <c r="F14" s="138">
        <v>210</v>
      </c>
      <c r="G14" s="139" t="str">
        <f>'一般预算支出-功能'!B694</f>
        <v>卫生健康支出</v>
      </c>
      <c r="H14" s="139">
        <f>'一般预算支出-功能'!C694</f>
        <v>2320</v>
      </c>
      <c r="I14" s="139">
        <f>'一般预算支出-功能'!D694</f>
        <v>2090.9214</v>
      </c>
      <c r="J14" s="151">
        <f t="shared" si="1"/>
        <v>-9.87407758620689</v>
      </c>
    </row>
    <row r="15" ht="19.5" customHeight="1" spans="1:10">
      <c r="A15" s="140" t="s">
        <v>22</v>
      </c>
      <c r="B15" s="130"/>
      <c r="C15" s="134">
        <v>0</v>
      </c>
      <c r="D15" s="134">
        <v>0</v>
      </c>
      <c r="E15" s="132">
        <v>0</v>
      </c>
      <c r="F15" s="138">
        <v>211</v>
      </c>
      <c r="G15" s="139" t="str">
        <f>'一般预算支出-功能'!B767</f>
        <v>节能环保支出</v>
      </c>
      <c r="H15" s="139">
        <f>'一般预算支出-功能'!C767</f>
        <v>18</v>
      </c>
      <c r="I15" s="139">
        <f>'一般预算支出-功能'!D767</f>
        <v>0</v>
      </c>
      <c r="J15" s="151">
        <f t="shared" si="1"/>
        <v>-100</v>
      </c>
    </row>
    <row r="16" ht="19.5" customHeight="1" spans="1:10">
      <c r="A16" s="140" t="s">
        <v>23</v>
      </c>
      <c r="B16" s="130"/>
      <c r="C16" s="134">
        <v>0</v>
      </c>
      <c r="D16" s="134">
        <v>0</v>
      </c>
      <c r="E16" s="132">
        <v>0</v>
      </c>
      <c r="F16" s="138">
        <v>212</v>
      </c>
      <c r="G16" s="139" t="str">
        <f>'一般预算支出-功能'!B845</f>
        <v>城乡社区支出</v>
      </c>
      <c r="H16" s="139">
        <f>'一般预算支出-功能'!C845</f>
        <v>109</v>
      </c>
      <c r="I16" s="139">
        <f>'一般预算支出-功能'!D845</f>
        <v>0</v>
      </c>
      <c r="J16" s="151">
        <f t="shared" si="1"/>
        <v>-100</v>
      </c>
    </row>
    <row r="17" ht="19.5" customHeight="1" spans="1:10">
      <c r="A17" s="145"/>
      <c r="B17" s="145"/>
      <c r="C17" s="145"/>
      <c r="D17" s="145"/>
      <c r="E17" s="145"/>
      <c r="F17" s="138">
        <v>213</v>
      </c>
      <c r="G17" s="139" t="str">
        <f>'一般预算支出-功能'!B868</f>
        <v>农林水支出</v>
      </c>
      <c r="H17" s="139">
        <f>'一般预算支出-功能'!C868</f>
        <v>2172</v>
      </c>
      <c r="I17" s="139">
        <f>'一般预算支出-功能'!D868</f>
        <v>210.641554</v>
      </c>
      <c r="J17" s="151">
        <f t="shared" si="1"/>
        <v>-90.3019542357275</v>
      </c>
    </row>
    <row r="18" ht="19.5" customHeight="1" spans="1:10">
      <c r="A18" s="145"/>
      <c r="B18" s="145"/>
      <c r="C18" s="145"/>
      <c r="D18" s="145"/>
      <c r="E18" s="145"/>
      <c r="F18" s="138">
        <v>214</v>
      </c>
      <c r="G18" s="139" t="str">
        <f>'一般预算支出-功能'!B993</f>
        <v>交通运输支出</v>
      </c>
      <c r="H18" s="139">
        <f>'一般预算支出-功能'!C993</f>
        <v>5</v>
      </c>
      <c r="I18" s="139">
        <f>'一般预算支出-功能'!D993</f>
        <v>0</v>
      </c>
      <c r="J18" s="151">
        <f t="shared" si="1"/>
        <v>-100</v>
      </c>
    </row>
    <row r="19" ht="19.5" customHeight="1" spans="1:10">
      <c r="A19" s="145"/>
      <c r="B19" s="145"/>
      <c r="C19" s="145"/>
      <c r="D19" s="145"/>
      <c r="E19" s="145"/>
      <c r="F19" s="138">
        <v>215</v>
      </c>
      <c r="G19" s="139" t="str">
        <f>'一般预算支出-功能'!B1057</f>
        <v>资源勘探信息等支出</v>
      </c>
      <c r="H19" s="139">
        <f>'一般预算支出-功能'!C1057</f>
        <v>0</v>
      </c>
      <c r="I19" s="139">
        <f>'一般预算支出-功能'!D1057</f>
        <v>18</v>
      </c>
      <c r="J19" s="151"/>
    </row>
    <row r="20" ht="19.5" customHeight="1" spans="1:10">
      <c r="A20" s="145"/>
      <c r="B20" s="145"/>
      <c r="C20" s="145"/>
      <c r="D20" s="145"/>
      <c r="E20" s="145"/>
      <c r="F20" s="138">
        <v>216</v>
      </c>
      <c r="G20" s="139" t="str">
        <f>'一般预算支出-功能'!B1123</f>
        <v>商业服务业等支出</v>
      </c>
      <c r="H20" s="139">
        <f>'一般预算支出-功能'!C1123</f>
        <v>1</v>
      </c>
      <c r="I20" s="139">
        <f>'一般预算支出-功能'!D1123</f>
        <v>0</v>
      </c>
      <c r="J20" s="151">
        <f t="shared" si="1"/>
        <v>-100</v>
      </c>
    </row>
    <row r="21" ht="19.5" customHeight="1" spans="1:10">
      <c r="A21" s="145"/>
      <c r="B21" s="145"/>
      <c r="C21" s="145"/>
      <c r="D21" s="145"/>
      <c r="E21" s="145"/>
      <c r="F21" s="138">
        <v>217</v>
      </c>
      <c r="G21" s="139" t="str">
        <f>'一般预算支出-功能'!B1143</f>
        <v>金融支出</v>
      </c>
      <c r="H21" s="139">
        <f>'一般预算支出-功能'!C1143</f>
        <v>0</v>
      </c>
      <c r="I21" s="139">
        <f>'一般预算支出-功能'!D1143</f>
        <v>0</v>
      </c>
      <c r="J21" s="151">
        <v>0</v>
      </c>
    </row>
    <row r="22" ht="19.5" customHeight="1" spans="1:10">
      <c r="A22" s="145"/>
      <c r="B22" s="145"/>
      <c r="C22" s="145"/>
      <c r="D22" s="145"/>
      <c r="E22" s="145"/>
      <c r="F22" s="138">
        <v>219</v>
      </c>
      <c r="G22" s="139" t="str">
        <f>'一般预算支出-功能'!B1172</f>
        <v>援助其他地区支出</v>
      </c>
      <c r="H22" s="139">
        <f>'一般预算支出-功能'!C1172</f>
        <v>0</v>
      </c>
      <c r="I22" s="139">
        <f>'一般预算支出-功能'!D1172</f>
        <v>0</v>
      </c>
      <c r="J22" s="151">
        <v>0</v>
      </c>
    </row>
    <row r="23" ht="19.5" customHeight="1" spans="1:10">
      <c r="A23" s="145"/>
      <c r="B23" s="145"/>
      <c r="C23" s="145"/>
      <c r="D23" s="145"/>
      <c r="E23" s="145"/>
      <c r="F23" s="138">
        <v>220</v>
      </c>
      <c r="G23" s="139" t="str">
        <f>'一般预算支出-功能'!B1182</f>
        <v>自然资源海洋气象等支出</v>
      </c>
      <c r="H23" s="139">
        <f>'一般预算支出-功能'!C1182</f>
        <v>51</v>
      </c>
      <c r="I23" s="139">
        <f>'一般预算支出-功能'!D1182</f>
        <v>0</v>
      </c>
      <c r="J23" s="151">
        <f t="shared" si="1"/>
        <v>-100</v>
      </c>
    </row>
    <row r="24" ht="19.5" customHeight="1" spans="1:10">
      <c r="A24" s="145"/>
      <c r="B24" s="145"/>
      <c r="C24" s="145"/>
      <c r="D24" s="145"/>
      <c r="E24" s="145"/>
      <c r="F24" s="138">
        <v>221</v>
      </c>
      <c r="G24" s="139" t="str">
        <f>'一般预算支出-功能'!B1247</f>
        <v>住房保障支出</v>
      </c>
      <c r="H24" s="139">
        <f>'一般预算支出-功能'!C1247</f>
        <v>130</v>
      </c>
      <c r="I24" s="139">
        <f>'一般预算支出-功能'!D1247</f>
        <v>155</v>
      </c>
      <c r="J24" s="151">
        <f t="shared" si="1"/>
        <v>19.2307692307692</v>
      </c>
    </row>
    <row r="25" ht="19.5" customHeight="1" spans="1:10">
      <c r="A25" s="145"/>
      <c r="B25" s="145"/>
      <c r="C25" s="145"/>
      <c r="D25" s="145"/>
      <c r="E25" s="145"/>
      <c r="F25" s="138">
        <v>222</v>
      </c>
      <c r="G25" s="139" t="str">
        <f>'一般预算支出-功能'!B1267</f>
        <v>粮油物资储备支出</v>
      </c>
      <c r="H25" s="139">
        <f>'一般预算支出-功能'!C1267</f>
        <v>0</v>
      </c>
      <c r="I25" s="139">
        <f>'一般预算支出-功能'!D1267</f>
        <v>0</v>
      </c>
      <c r="J25" s="151">
        <v>0</v>
      </c>
    </row>
    <row r="26" ht="19.5" customHeight="1" spans="1:10">
      <c r="A26" s="145"/>
      <c r="B26" s="145"/>
      <c r="C26" s="145"/>
      <c r="D26" s="145"/>
      <c r="E26" s="145"/>
      <c r="F26" s="138">
        <v>224</v>
      </c>
      <c r="G26" s="139" t="s">
        <v>24</v>
      </c>
      <c r="H26" s="139">
        <f>'一般预算支出-功能'!C1320</f>
        <v>18</v>
      </c>
      <c r="I26" s="139">
        <f>'一般预算支出-功能'!D1320</f>
        <v>24.264</v>
      </c>
      <c r="J26" s="151">
        <f t="shared" si="1"/>
        <v>34.8</v>
      </c>
    </row>
    <row r="27" ht="19.5" customHeight="1" spans="1:10">
      <c r="A27" s="145"/>
      <c r="B27" s="145"/>
      <c r="C27" s="145"/>
      <c r="D27" s="145"/>
      <c r="E27" s="145"/>
      <c r="F27" s="138">
        <v>227</v>
      </c>
      <c r="G27" s="139" t="s">
        <v>25</v>
      </c>
      <c r="H27" s="139">
        <f>'一般预算支出-功能'!C1377</f>
        <v>0</v>
      </c>
      <c r="I27" s="139">
        <f>'一般预算支出-功能'!D1377</f>
        <v>0</v>
      </c>
      <c r="J27" s="151">
        <v>0</v>
      </c>
    </row>
    <row r="28" ht="19.5" customHeight="1" spans="1:10">
      <c r="A28" s="145"/>
      <c r="B28" s="145"/>
      <c r="C28" s="145"/>
      <c r="D28" s="145"/>
      <c r="E28" s="145"/>
      <c r="F28" s="138">
        <v>229</v>
      </c>
      <c r="G28" s="139" t="s">
        <v>26</v>
      </c>
      <c r="H28" s="139">
        <f>'一般预算支出-功能'!C1378</f>
        <v>0</v>
      </c>
      <c r="I28" s="139">
        <f>'一般预算支出-功能'!D1378</f>
        <v>0</v>
      </c>
      <c r="J28" s="151">
        <v>0</v>
      </c>
    </row>
    <row r="29" ht="19.5" customHeight="1" spans="1:10">
      <c r="A29" s="145"/>
      <c r="B29" s="145"/>
      <c r="C29" s="145"/>
      <c r="D29" s="145"/>
      <c r="E29" s="145"/>
      <c r="F29" s="138">
        <v>232</v>
      </c>
      <c r="G29" s="139" t="s">
        <v>27</v>
      </c>
      <c r="H29" s="139">
        <f>'一般预算支出-功能'!C1382</f>
        <v>0</v>
      </c>
      <c r="I29" s="139">
        <f>'一般预算支出-功能'!D1382</f>
        <v>0</v>
      </c>
      <c r="J29" s="151">
        <v>0</v>
      </c>
    </row>
    <row r="30" ht="19.5" customHeight="1" spans="1:10">
      <c r="A30" s="145"/>
      <c r="B30" s="145"/>
      <c r="C30" s="145"/>
      <c r="D30" s="145"/>
      <c r="E30" s="145"/>
      <c r="F30" s="138">
        <v>233</v>
      </c>
      <c r="G30" s="139" t="s">
        <v>28</v>
      </c>
      <c r="H30" s="139">
        <f>'一般预算支出-功能'!C1390</f>
        <v>0</v>
      </c>
      <c r="I30" s="139">
        <f>'一般预算支出-功能'!D1390</f>
        <v>0</v>
      </c>
      <c r="J30" s="151">
        <v>0</v>
      </c>
    </row>
    <row r="31" ht="19.5" customHeight="1" spans="1:10">
      <c r="A31" s="145"/>
      <c r="B31" s="145"/>
      <c r="C31" s="145"/>
      <c r="D31" s="145"/>
      <c r="E31" s="145"/>
      <c r="F31" s="140" t="s">
        <v>29</v>
      </c>
      <c r="G31" s="145"/>
      <c r="H31" s="134">
        <f>'一般预算支出-功能'!C1394</f>
        <v>1178</v>
      </c>
      <c r="I31" s="134">
        <f>'一般预算支出-功能'!D1394</f>
        <v>1277</v>
      </c>
      <c r="J31" s="150">
        <f t="shared" si="1"/>
        <v>8.40407470288624</v>
      </c>
    </row>
    <row r="32" ht="19.5" customHeight="1" spans="1:10">
      <c r="A32" s="146"/>
      <c r="B32" s="146"/>
      <c r="C32" s="146"/>
      <c r="D32" s="146"/>
      <c r="E32" s="146"/>
      <c r="F32" s="140" t="s">
        <v>30</v>
      </c>
      <c r="G32" s="145"/>
      <c r="H32" s="134">
        <f>'一般预算支出-功能'!C1400</f>
        <v>0</v>
      </c>
      <c r="I32" s="134">
        <f>'一般预算支出-功能'!D1400</f>
        <v>0</v>
      </c>
      <c r="J32" s="150">
        <v>0</v>
      </c>
    </row>
    <row r="33" ht="19.5" customHeight="1" spans="1:10">
      <c r="A33" s="146"/>
      <c r="B33" s="146"/>
      <c r="C33" s="146"/>
      <c r="D33" s="146"/>
      <c r="E33" s="146"/>
      <c r="F33" s="140" t="s">
        <v>31</v>
      </c>
      <c r="G33" s="145"/>
      <c r="H33" s="134">
        <f>'一般预算支出-功能'!C1403</f>
        <v>0</v>
      </c>
      <c r="I33" s="134">
        <f>'一般预算支出-功能'!D1403</f>
        <v>0</v>
      </c>
      <c r="J33" s="150">
        <v>0</v>
      </c>
    </row>
    <row r="34" ht="19.5" customHeight="1" spans="1:10">
      <c r="A34" s="146"/>
      <c r="B34" s="146"/>
      <c r="C34" s="146"/>
      <c r="D34" s="146"/>
      <c r="E34" s="146"/>
      <c r="F34" s="140" t="s">
        <v>32</v>
      </c>
      <c r="G34" s="145"/>
      <c r="H34" s="134">
        <f>'一般预算支出-功能'!C1405</f>
        <v>0</v>
      </c>
      <c r="I34" s="134">
        <f>'一般预算支出-功能'!D1405</f>
        <v>0</v>
      </c>
      <c r="J34" s="150">
        <v>0</v>
      </c>
    </row>
    <row r="35" ht="19.5" customHeight="1" spans="1:10">
      <c r="A35" s="122" t="s">
        <v>33</v>
      </c>
      <c r="B35" s="124"/>
      <c r="C35" s="147">
        <f>C6+C9+C14+C15+C16</f>
        <v>18087</v>
      </c>
      <c r="D35" s="147">
        <f>D6+D9+D14+D15+D16</f>
        <v>13681</v>
      </c>
      <c r="E35" s="132">
        <f>(D35/C35-1)*100</f>
        <v>-24.3600375960635</v>
      </c>
      <c r="F35" s="122" t="s">
        <v>34</v>
      </c>
      <c r="G35" s="124"/>
      <c r="H35" s="147">
        <f>H6+H31+H32+H33+H34</f>
        <v>18087</v>
      </c>
      <c r="I35" s="147">
        <f>I6+I31+I32+I33+I34</f>
        <v>13681.151539</v>
      </c>
      <c r="J35" s="150">
        <f t="shared" si="1"/>
        <v>-24.3591997622602</v>
      </c>
    </row>
  </sheetData>
  <mergeCells count="5">
    <mergeCell ref="A2:J2"/>
    <mergeCell ref="A4:E4"/>
    <mergeCell ref="F4:J4"/>
    <mergeCell ref="A35:B35"/>
    <mergeCell ref="F35:G35"/>
  </mergeCells>
  <printOptions horizontalCentered="1"/>
  <pageMargins left="0.196527777777778" right="0.196527777777778" top="0.156944444444444" bottom="0.590277777777778" header="0.314583333333333" footer="0.314583333333333"/>
  <pageSetup paperSize="9" scale="74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1"/>
  <sheetViews>
    <sheetView tabSelected="1" workbookViewId="0">
      <pane xSplit="2" ySplit="4" topLeftCell="C24" activePane="bottomRight" state="frozen"/>
      <selection/>
      <selection pane="topRight"/>
      <selection pane="bottomLeft"/>
      <selection pane="bottomRight" activeCell="E45" sqref="E45"/>
    </sheetView>
  </sheetViews>
  <sheetFormatPr defaultColWidth="9" defaultRowHeight="15" customHeight="1" outlineLevelCol="7"/>
  <cols>
    <col min="1" max="1" width="8.125" style="60" customWidth="1"/>
    <col min="2" max="2" width="39.625" style="60" customWidth="1"/>
    <col min="3" max="4" width="15.625" style="61" customWidth="1"/>
    <col min="5" max="5" width="15.625" style="62" customWidth="1"/>
    <col min="6" max="6" width="15.625" style="63" customWidth="1"/>
    <col min="7" max="7" width="19.25" style="63" hidden="1" customWidth="1"/>
    <col min="8" max="8" width="27.625" style="64" hidden="1" customWidth="1"/>
    <col min="9" max="238" width="9" style="60"/>
    <col min="239" max="239" width="8.125" style="60" customWidth="1"/>
    <col min="240" max="240" width="21.125" style="60" customWidth="1"/>
    <col min="241" max="241" width="15.75" style="60" customWidth="1"/>
    <col min="242" max="242" width="19.5" style="60" customWidth="1"/>
    <col min="243" max="243" width="19" style="60" customWidth="1"/>
    <col min="244" max="244" width="14.75" style="60" customWidth="1"/>
    <col min="245" max="245" width="21.375" style="60" customWidth="1"/>
    <col min="246" max="246" width="19.25" style="60" customWidth="1"/>
    <col min="247" max="247" width="27.625" style="60" customWidth="1"/>
    <col min="248" max="494" width="9" style="60"/>
    <col min="495" max="495" width="8.125" style="60" customWidth="1"/>
    <col min="496" max="496" width="21.125" style="60" customWidth="1"/>
    <col min="497" max="497" width="15.75" style="60" customWidth="1"/>
    <col min="498" max="498" width="19.5" style="60" customWidth="1"/>
    <col min="499" max="499" width="19" style="60" customWidth="1"/>
    <col min="500" max="500" width="14.75" style="60" customWidth="1"/>
    <col min="501" max="501" width="21.375" style="60" customWidth="1"/>
    <col min="502" max="502" width="19.25" style="60" customWidth="1"/>
    <col min="503" max="503" width="27.625" style="60" customWidth="1"/>
    <col min="504" max="750" width="9" style="60"/>
    <col min="751" max="751" width="8.125" style="60" customWidth="1"/>
    <col min="752" max="752" width="21.125" style="60" customWidth="1"/>
    <col min="753" max="753" width="15.75" style="60" customWidth="1"/>
    <col min="754" max="754" width="19.5" style="60" customWidth="1"/>
    <col min="755" max="755" width="19" style="60" customWidth="1"/>
    <col min="756" max="756" width="14.75" style="60" customWidth="1"/>
    <col min="757" max="757" width="21.375" style="60" customWidth="1"/>
    <col min="758" max="758" width="19.25" style="60" customWidth="1"/>
    <col min="759" max="759" width="27.625" style="60" customWidth="1"/>
    <col min="760" max="1006" width="9" style="60"/>
    <col min="1007" max="1007" width="8.125" style="60" customWidth="1"/>
    <col min="1008" max="1008" width="21.125" style="60" customWidth="1"/>
    <col min="1009" max="1009" width="15.75" style="60" customWidth="1"/>
    <col min="1010" max="1010" width="19.5" style="60" customWidth="1"/>
    <col min="1011" max="1011" width="19" style="60" customWidth="1"/>
    <col min="1012" max="1012" width="14.75" style="60" customWidth="1"/>
    <col min="1013" max="1013" width="21.375" style="60" customWidth="1"/>
    <col min="1014" max="1014" width="19.25" style="60" customWidth="1"/>
    <col min="1015" max="1015" width="27.625" style="60" customWidth="1"/>
    <col min="1016" max="1262" width="9" style="60"/>
    <col min="1263" max="1263" width="8.125" style="60" customWidth="1"/>
    <col min="1264" max="1264" width="21.125" style="60" customWidth="1"/>
    <col min="1265" max="1265" width="15.75" style="60" customWidth="1"/>
    <col min="1266" max="1266" width="19.5" style="60" customWidth="1"/>
    <col min="1267" max="1267" width="19" style="60" customWidth="1"/>
    <col min="1268" max="1268" width="14.75" style="60" customWidth="1"/>
    <col min="1269" max="1269" width="21.375" style="60" customWidth="1"/>
    <col min="1270" max="1270" width="19.25" style="60" customWidth="1"/>
    <col min="1271" max="1271" width="27.625" style="60" customWidth="1"/>
    <col min="1272" max="1518" width="9" style="60"/>
    <col min="1519" max="1519" width="8.125" style="60" customWidth="1"/>
    <col min="1520" max="1520" width="21.125" style="60" customWidth="1"/>
    <col min="1521" max="1521" width="15.75" style="60" customWidth="1"/>
    <col min="1522" max="1522" width="19.5" style="60" customWidth="1"/>
    <col min="1523" max="1523" width="19" style="60" customWidth="1"/>
    <col min="1524" max="1524" width="14.75" style="60" customWidth="1"/>
    <col min="1525" max="1525" width="21.375" style="60" customWidth="1"/>
    <col min="1526" max="1526" width="19.25" style="60" customWidth="1"/>
    <col min="1527" max="1527" width="27.625" style="60" customWidth="1"/>
    <col min="1528" max="1774" width="9" style="60"/>
    <col min="1775" max="1775" width="8.125" style="60" customWidth="1"/>
    <col min="1776" max="1776" width="21.125" style="60" customWidth="1"/>
    <col min="1777" max="1777" width="15.75" style="60" customWidth="1"/>
    <col min="1778" max="1778" width="19.5" style="60" customWidth="1"/>
    <col min="1779" max="1779" width="19" style="60" customWidth="1"/>
    <col min="1780" max="1780" width="14.75" style="60" customWidth="1"/>
    <col min="1781" max="1781" width="21.375" style="60" customWidth="1"/>
    <col min="1782" max="1782" width="19.25" style="60" customWidth="1"/>
    <col min="1783" max="1783" width="27.625" style="60" customWidth="1"/>
    <col min="1784" max="2030" width="9" style="60"/>
    <col min="2031" max="2031" width="8.125" style="60" customWidth="1"/>
    <col min="2032" max="2032" width="21.125" style="60" customWidth="1"/>
    <col min="2033" max="2033" width="15.75" style="60" customWidth="1"/>
    <col min="2034" max="2034" width="19.5" style="60" customWidth="1"/>
    <col min="2035" max="2035" width="19" style="60" customWidth="1"/>
    <col min="2036" max="2036" width="14.75" style="60" customWidth="1"/>
    <col min="2037" max="2037" width="21.375" style="60" customWidth="1"/>
    <col min="2038" max="2038" width="19.25" style="60" customWidth="1"/>
    <col min="2039" max="2039" width="27.625" style="60" customWidth="1"/>
    <col min="2040" max="2286" width="9" style="60"/>
    <col min="2287" max="2287" width="8.125" style="60" customWidth="1"/>
    <col min="2288" max="2288" width="21.125" style="60" customWidth="1"/>
    <col min="2289" max="2289" width="15.75" style="60" customWidth="1"/>
    <col min="2290" max="2290" width="19.5" style="60" customWidth="1"/>
    <col min="2291" max="2291" width="19" style="60" customWidth="1"/>
    <col min="2292" max="2292" width="14.75" style="60" customWidth="1"/>
    <col min="2293" max="2293" width="21.375" style="60" customWidth="1"/>
    <col min="2294" max="2294" width="19.25" style="60" customWidth="1"/>
    <col min="2295" max="2295" width="27.625" style="60" customWidth="1"/>
    <col min="2296" max="2542" width="9" style="60"/>
    <col min="2543" max="2543" width="8.125" style="60" customWidth="1"/>
    <col min="2544" max="2544" width="21.125" style="60" customWidth="1"/>
    <col min="2545" max="2545" width="15.75" style="60" customWidth="1"/>
    <col min="2546" max="2546" width="19.5" style="60" customWidth="1"/>
    <col min="2547" max="2547" width="19" style="60" customWidth="1"/>
    <col min="2548" max="2548" width="14.75" style="60" customWidth="1"/>
    <col min="2549" max="2549" width="21.375" style="60" customWidth="1"/>
    <col min="2550" max="2550" width="19.25" style="60" customWidth="1"/>
    <col min="2551" max="2551" width="27.625" style="60" customWidth="1"/>
    <col min="2552" max="2798" width="9" style="60"/>
    <col min="2799" max="2799" width="8.125" style="60" customWidth="1"/>
    <col min="2800" max="2800" width="21.125" style="60" customWidth="1"/>
    <col min="2801" max="2801" width="15.75" style="60" customWidth="1"/>
    <col min="2802" max="2802" width="19.5" style="60" customWidth="1"/>
    <col min="2803" max="2803" width="19" style="60" customWidth="1"/>
    <col min="2804" max="2804" width="14.75" style="60" customWidth="1"/>
    <col min="2805" max="2805" width="21.375" style="60" customWidth="1"/>
    <col min="2806" max="2806" width="19.25" style="60" customWidth="1"/>
    <col min="2807" max="2807" width="27.625" style="60" customWidth="1"/>
    <col min="2808" max="3054" width="9" style="60"/>
    <col min="3055" max="3055" width="8.125" style="60" customWidth="1"/>
    <col min="3056" max="3056" width="21.125" style="60" customWidth="1"/>
    <col min="3057" max="3057" width="15.75" style="60" customWidth="1"/>
    <col min="3058" max="3058" width="19.5" style="60" customWidth="1"/>
    <col min="3059" max="3059" width="19" style="60" customWidth="1"/>
    <col min="3060" max="3060" width="14.75" style="60" customWidth="1"/>
    <col min="3061" max="3061" width="21.375" style="60" customWidth="1"/>
    <col min="3062" max="3062" width="19.25" style="60" customWidth="1"/>
    <col min="3063" max="3063" width="27.625" style="60" customWidth="1"/>
    <col min="3064" max="3310" width="9" style="60"/>
    <col min="3311" max="3311" width="8.125" style="60" customWidth="1"/>
    <col min="3312" max="3312" width="21.125" style="60" customWidth="1"/>
    <col min="3313" max="3313" width="15.75" style="60" customWidth="1"/>
    <col min="3314" max="3314" width="19.5" style="60" customWidth="1"/>
    <col min="3315" max="3315" width="19" style="60" customWidth="1"/>
    <col min="3316" max="3316" width="14.75" style="60" customWidth="1"/>
    <col min="3317" max="3317" width="21.375" style="60" customWidth="1"/>
    <col min="3318" max="3318" width="19.25" style="60" customWidth="1"/>
    <col min="3319" max="3319" width="27.625" style="60" customWidth="1"/>
    <col min="3320" max="3566" width="9" style="60"/>
    <col min="3567" max="3567" width="8.125" style="60" customWidth="1"/>
    <col min="3568" max="3568" width="21.125" style="60" customWidth="1"/>
    <col min="3569" max="3569" width="15.75" style="60" customWidth="1"/>
    <col min="3570" max="3570" width="19.5" style="60" customWidth="1"/>
    <col min="3571" max="3571" width="19" style="60" customWidth="1"/>
    <col min="3572" max="3572" width="14.75" style="60" customWidth="1"/>
    <col min="3573" max="3573" width="21.375" style="60" customWidth="1"/>
    <col min="3574" max="3574" width="19.25" style="60" customWidth="1"/>
    <col min="3575" max="3575" width="27.625" style="60" customWidth="1"/>
    <col min="3576" max="3822" width="9" style="60"/>
    <col min="3823" max="3823" width="8.125" style="60" customWidth="1"/>
    <col min="3824" max="3824" width="21.125" style="60" customWidth="1"/>
    <col min="3825" max="3825" width="15.75" style="60" customWidth="1"/>
    <col min="3826" max="3826" width="19.5" style="60" customWidth="1"/>
    <col min="3827" max="3827" width="19" style="60" customWidth="1"/>
    <col min="3828" max="3828" width="14.75" style="60" customWidth="1"/>
    <col min="3829" max="3829" width="21.375" style="60" customWidth="1"/>
    <col min="3830" max="3830" width="19.25" style="60" customWidth="1"/>
    <col min="3831" max="3831" width="27.625" style="60" customWidth="1"/>
    <col min="3832" max="4078" width="9" style="60"/>
    <col min="4079" max="4079" width="8.125" style="60" customWidth="1"/>
    <col min="4080" max="4080" width="21.125" style="60" customWidth="1"/>
    <col min="4081" max="4081" width="15.75" style="60" customWidth="1"/>
    <col min="4082" max="4082" width="19.5" style="60" customWidth="1"/>
    <col min="4083" max="4083" width="19" style="60" customWidth="1"/>
    <col min="4084" max="4084" width="14.75" style="60" customWidth="1"/>
    <col min="4085" max="4085" width="21.375" style="60" customWidth="1"/>
    <col min="4086" max="4086" width="19.25" style="60" customWidth="1"/>
    <col min="4087" max="4087" width="27.625" style="60" customWidth="1"/>
    <col min="4088" max="4334" width="9" style="60"/>
    <col min="4335" max="4335" width="8.125" style="60" customWidth="1"/>
    <col min="4336" max="4336" width="21.125" style="60" customWidth="1"/>
    <col min="4337" max="4337" width="15.75" style="60" customWidth="1"/>
    <col min="4338" max="4338" width="19.5" style="60" customWidth="1"/>
    <col min="4339" max="4339" width="19" style="60" customWidth="1"/>
    <col min="4340" max="4340" width="14.75" style="60" customWidth="1"/>
    <col min="4341" max="4341" width="21.375" style="60" customWidth="1"/>
    <col min="4342" max="4342" width="19.25" style="60" customWidth="1"/>
    <col min="4343" max="4343" width="27.625" style="60" customWidth="1"/>
    <col min="4344" max="4590" width="9" style="60"/>
    <col min="4591" max="4591" width="8.125" style="60" customWidth="1"/>
    <col min="4592" max="4592" width="21.125" style="60" customWidth="1"/>
    <col min="4593" max="4593" width="15.75" style="60" customWidth="1"/>
    <col min="4594" max="4594" width="19.5" style="60" customWidth="1"/>
    <col min="4595" max="4595" width="19" style="60" customWidth="1"/>
    <col min="4596" max="4596" width="14.75" style="60" customWidth="1"/>
    <col min="4597" max="4597" width="21.375" style="60" customWidth="1"/>
    <col min="4598" max="4598" width="19.25" style="60" customWidth="1"/>
    <col min="4599" max="4599" width="27.625" style="60" customWidth="1"/>
    <col min="4600" max="4846" width="9" style="60"/>
    <col min="4847" max="4847" width="8.125" style="60" customWidth="1"/>
    <col min="4848" max="4848" width="21.125" style="60" customWidth="1"/>
    <col min="4849" max="4849" width="15.75" style="60" customWidth="1"/>
    <col min="4850" max="4850" width="19.5" style="60" customWidth="1"/>
    <col min="4851" max="4851" width="19" style="60" customWidth="1"/>
    <col min="4852" max="4852" width="14.75" style="60" customWidth="1"/>
    <col min="4853" max="4853" width="21.375" style="60" customWidth="1"/>
    <col min="4854" max="4854" width="19.25" style="60" customWidth="1"/>
    <col min="4855" max="4855" width="27.625" style="60" customWidth="1"/>
    <col min="4856" max="5102" width="9" style="60"/>
    <col min="5103" max="5103" width="8.125" style="60" customWidth="1"/>
    <col min="5104" max="5104" width="21.125" style="60" customWidth="1"/>
    <col min="5105" max="5105" width="15.75" style="60" customWidth="1"/>
    <col min="5106" max="5106" width="19.5" style="60" customWidth="1"/>
    <col min="5107" max="5107" width="19" style="60" customWidth="1"/>
    <col min="5108" max="5108" width="14.75" style="60" customWidth="1"/>
    <col min="5109" max="5109" width="21.375" style="60" customWidth="1"/>
    <col min="5110" max="5110" width="19.25" style="60" customWidth="1"/>
    <col min="5111" max="5111" width="27.625" style="60" customWidth="1"/>
    <col min="5112" max="5358" width="9" style="60"/>
    <col min="5359" max="5359" width="8.125" style="60" customWidth="1"/>
    <col min="5360" max="5360" width="21.125" style="60" customWidth="1"/>
    <col min="5361" max="5361" width="15.75" style="60" customWidth="1"/>
    <col min="5362" max="5362" width="19.5" style="60" customWidth="1"/>
    <col min="5363" max="5363" width="19" style="60" customWidth="1"/>
    <col min="5364" max="5364" width="14.75" style="60" customWidth="1"/>
    <col min="5365" max="5365" width="21.375" style="60" customWidth="1"/>
    <col min="5366" max="5366" width="19.25" style="60" customWidth="1"/>
    <col min="5367" max="5367" width="27.625" style="60" customWidth="1"/>
    <col min="5368" max="5614" width="9" style="60"/>
    <col min="5615" max="5615" width="8.125" style="60" customWidth="1"/>
    <col min="5616" max="5616" width="21.125" style="60" customWidth="1"/>
    <col min="5617" max="5617" width="15.75" style="60" customWidth="1"/>
    <col min="5618" max="5618" width="19.5" style="60" customWidth="1"/>
    <col min="5619" max="5619" width="19" style="60" customWidth="1"/>
    <col min="5620" max="5620" width="14.75" style="60" customWidth="1"/>
    <col min="5621" max="5621" width="21.375" style="60" customWidth="1"/>
    <col min="5622" max="5622" width="19.25" style="60" customWidth="1"/>
    <col min="5623" max="5623" width="27.625" style="60" customWidth="1"/>
    <col min="5624" max="5870" width="9" style="60"/>
    <col min="5871" max="5871" width="8.125" style="60" customWidth="1"/>
    <col min="5872" max="5872" width="21.125" style="60" customWidth="1"/>
    <col min="5873" max="5873" width="15.75" style="60" customWidth="1"/>
    <col min="5874" max="5874" width="19.5" style="60" customWidth="1"/>
    <col min="5875" max="5875" width="19" style="60" customWidth="1"/>
    <col min="5876" max="5876" width="14.75" style="60" customWidth="1"/>
    <col min="5877" max="5877" width="21.375" style="60" customWidth="1"/>
    <col min="5878" max="5878" width="19.25" style="60" customWidth="1"/>
    <col min="5879" max="5879" width="27.625" style="60" customWidth="1"/>
    <col min="5880" max="6126" width="9" style="60"/>
    <col min="6127" max="6127" width="8.125" style="60" customWidth="1"/>
    <col min="6128" max="6128" width="21.125" style="60" customWidth="1"/>
    <col min="6129" max="6129" width="15.75" style="60" customWidth="1"/>
    <col min="6130" max="6130" width="19.5" style="60" customWidth="1"/>
    <col min="6131" max="6131" width="19" style="60" customWidth="1"/>
    <col min="6132" max="6132" width="14.75" style="60" customWidth="1"/>
    <col min="6133" max="6133" width="21.375" style="60" customWidth="1"/>
    <col min="6134" max="6134" width="19.25" style="60" customWidth="1"/>
    <col min="6135" max="6135" width="27.625" style="60" customWidth="1"/>
    <col min="6136" max="6382" width="9" style="60"/>
    <col min="6383" max="6383" width="8.125" style="60" customWidth="1"/>
    <col min="6384" max="6384" width="21.125" style="60" customWidth="1"/>
    <col min="6385" max="6385" width="15.75" style="60" customWidth="1"/>
    <col min="6386" max="6386" width="19.5" style="60" customWidth="1"/>
    <col min="6387" max="6387" width="19" style="60" customWidth="1"/>
    <col min="6388" max="6388" width="14.75" style="60" customWidth="1"/>
    <col min="6389" max="6389" width="21.375" style="60" customWidth="1"/>
    <col min="6390" max="6390" width="19.25" style="60" customWidth="1"/>
    <col min="6391" max="6391" width="27.625" style="60" customWidth="1"/>
    <col min="6392" max="6638" width="9" style="60"/>
    <col min="6639" max="6639" width="8.125" style="60" customWidth="1"/>
    <col min="6640" max="6640" width="21.125" style="60" customWidth="1"/>
    <col min="6641" max="6641" width="15.75" style="60" customWidth="1"/>
    <col min="6642" max="6642" width="19.5" style="60" customWidth="1"/>
    <col min="6643" max="6643" width="19" style="60" customWidth="1"/>
    <col min="6644" max="6644" width="14.75" style="60" customWidth="1"/>
    <col min="6645" max="6645" width="21.375" style="60" customWidth="1"/>
    <col min="6646" max="6646" width="19.25" style="60" customWidth="1"/>
    <col min="6647" max="6647" width="27.625" style="60" customWidth="1"/>
    <col min="6648" max="6894" width="9" style="60"/>
    <col min="6895" max="6895" width="8.125" style="60" customWidth="1"/>
    <col min="6896" max="6896" width="21.125" style="60" customWidth="1"/>
    <col min="6897" max="6897" width="15.75" style="60" customWidth="1"/>
    <col min="6898" max="6898" width="19.5" style="60" customWidth="1"/>
    <col min="6899" max="6899" width="19" style="60" customWidth="1"/>
    <col min="6900" max="6900" width="14.75" style="60" customWidth="1"/>
    <col min="6901" max="6901" width="21.375" style="60" customWidth="1"/>
    <col min="6902" max="6902" width="19.25" style="60" customWidth="1"/>
    <col min="6903" max="6903" width="27.625" style="60" customWidth="1"/>
    <col min="6904" max="7150" width="9" style="60"/>
    <col min="7151" max="7151" width="8.125" style="60" customWidth="1"/>
    <col min="7152" max="7152" width="21.125" style="60" customWidth="1"/>
    <col min="7153" max="7153" width="15.75" style="60" customWidth="1"/>
    <col min="7154" max="7154" width="19.5" style="60" customWidth="1"/>
    <col min="7155" max="7155" width="19" style="60" customWidth="1"/>
    <col min="7156" max="7156" width="14.75" style="60" customWidth="1"/>
    <col min="7157" max="7157" width="21.375" style="60" customWidth="1"/>
    <col min="7158" max="7158" width="19.25" style="60" customWidth="1"/>
    <col min="7159" max="7159" width="27.625" style="60" customWidth="1"/>
    <col min="7160" max="7406" width="9" style="60"/>
    <col min="7407" max="7407" width="8.125" style="60" customWidth="1"/>
    <col min="7408" max="7408" width="21.125" style="60" customWidth="1"/>
    <col min="7409" max="7409" width="15.75" style="60" customWidth="1"/>
    <col min="7410" max="7410" width="19.5" style="60" customWidth="1"/>
    <col min="7411" max="7411" width="19" style="60" customWidth="1"/>
    <col min="7412" max="7412" width="14.75" style="60" customWidth="1"/>
    <col min="7413" max="7413" width="21.375" style="60" customWidth="1"/>
    <col min="7414" max="7414" width="19.25" style="60" customWidth="1"/>
    <col min="7415" max="7415" width="27.625" style="60" customWidth="1"/>
    <col min="7416" max="7662" width="9" style="60"/>
    <col min="7663" max="7663" width="8.125" style="60" customWidth="1"/>
    <col min="7664" max="7664" width="21.125" style="60" customWidth="1"/>
    <col min="7665" max="7665" width="15.75" style="60" customWidth="1"/>
    <col min="7666" max="7666" width="19.5" style="60" customWidth="1"/>
    <col min="7667" max="7667" width="19" style="60" customWidth="1"/>
    <col min="7668" max="7668" width="14.75" style="60" customWidth="1"/>
    <col min="7669" max="7669" width="21.375" style="60" customWidth="1"/>
    <col min="7670" max="7670" width="19.25" style="60" customWidth="1"/>
    <col min="7671" max="7671" width="27.625" style="60" customWidth="1"/>
    <col min="7672" max="7918" width="9" style="60"/>
    <col min="7919" max="7919" width="8.125" style="60" customWidth="1"/>
    <col min="7920" max="7920" width="21.125" style="60" customWidth="1"/>
    <col min="7921" max="7921" width="15.75" style="60" customWidth="1"/>
    <col min="7922" max="7922" width="19.5" style="60" customWidth="1"/>
    <col min="7923" max="7923" width="19" style="60" customWidth="1"/>
    <col min="7924" max="7924" width="14.75" style="60" customWidth="1"/>
    <col min="7925" max="7925" width="21.375" style="60" customWidth="1"/>
    <col min="7926" max="7926" width="19.25" style="60" customWidth="1"/>
    <col min="7927" max="7927" width="27.625" style="60" customWidth="1"/>
    <col min="7928" max="8174" width="9" style="60"/>
    <col min="8175" max="8175" width="8.125" style="60" customWidth="1"/>
    <col min="8176" max="8176" width="21.125" style="60" customWidth="1"/>
    <col min="8177" max="8177" width="15.75" style="60" customWidth="1"/>
    <col min="8178" max="8178" width="19.5" style="60" customWidth="1"/>
    <col min="8179" max="8179" width="19" style="60" customWidth="1"/>
    <col min="8180" max="8180" width="14.75" style="60" customWidth="1"/>
    <col min="8181" max="8181" width="21.375" style="60" customWidth="1"/>
    <col min="8182" max="8182" width="19.25" style="60" customWidth="1"/>
    <col min="8183" max="8183" width="27.625" style="60" customWidth="1"/>
    <col min="8184" max="8430" width="9" style="60"/>
    <col min="8431" max="8431" width="8.125" style="60" customWidth="1"/>
    <col min="8432" max="8432" width="21.125" style="60" customWidth="1"/>
    <col min="8433" max="8433" width="15.75" style="60" customWidth="1"/>
    <col min="8434" max="8434" width="19.5" style="60" customWidth="1"/>
    <col min="8435" max="8435" width="19" style="60" customWidth="1"/>
    <col min="8436" max="8436" width="14.75" style="60" customWidth="1"/>
    <col min="8437" max="8437" width="21.375" style="60" customWidth="1"/>
    <col min="8438" max="8438" width="19.25" style="60" customWidth="1"/>
    <col min="8439" max="8439" width="27.625" style="60" customWidth="1"/>
    <col min="8440" max="8686" width="9" style="60"/>
    <col min="8687" max="8687" width="8.125" style="60" customWidth="1"/>
    <col min="8688" max="8688" width="21.125" style="60" customWidth="1"/>
    <col min="8689" max="8689" width="15.75" style="60" customWidth="1"/>
    <col min="8690" max="8690" width="19.5" style="60" customWidth="1"/>
    <col min="8691" max="8691" width="19" style="60" customWidth="1"/>
    <col min="8692" max="8692" width="14.75" style="60" customWidth="1"/>
    <col min="8693" max="8693" width="21.375" style="60" customWidth="1"/>
    <col min="8694" max="8694" width="19.25" style="60" customWidth="1"/>
    <col min="8695" max="8695" width="27.625" style="60" customWidth="1"/>
    <col min="8696" max="8942" width="9" style="60"/>
    <col min="8943" max="8943" width="8.125" style="60" customWidth="1"/>
    <col min="8944" max="8944" width="21.125" style="60" customWidth="1"/>
    <col min="8945" max="8945" width="15.75" style="60" customWidth="1"/>
    <col min="8946" max="8946" width="19.5" style="60" customWidth="1"/>
    <col min="8947" max="8947" width="19" style="60" customWidth="1"/>
    <col min="8948" max="8948" width="14.75" style="60" customWidth="1"/>
    <col min="8949" max="8949" width="21.375" style="60" customWidth="1"/>
    <col min="8950" max="8950" width="19.25" style="60" customWidth="1"/>
    <col min="8951" max="8951" width="27.625" style="60" customWidth="1"/>
    <col min="8952" max="9198" width="9" style="60"/>
    <col min="9199" max="9199" width="8.125" style="60" customWidth="1"/>
    <col min="9200" max="9200" width="21.125" style="60" customWidth="1"/>
    <col min="9201" max="9201" width="15.75" style="60" customWidth="1"/>
    <col min="9202" max="9202" width="19.5" style="60" customWidth="1"/>
    <col min="9203" max="9203" width="19" style="60" customWidth="1"/>
    <col min="9204" max="9204" width="14.75" style="60" customWidth="1"/>
    <col min="9205" max="9205" width="21.375" style="60" customWidth="1"/>
    <col min="9206" max="9206" width="19.25" style="60" customWidth="1"/>
    <col min="9207" max="9207" width="27.625" style="60" customWidth="1"/>
    <col min="9208" max="9454" width="9" style="60"/>
    <col min="9455" max="9455" width="8.125" style="60" customWidth="1"/>
    <col min="9456" max="9456" width="21.125" style="60" customWidth="1"/>
    <col min="9457" max="9457" width="15.75" style="60" customWidth="1"/>
    <col min="9458" max="9458" width="19.5" style="60" customWidth="1"/>
    <col min="9459" max="9459" width="19" style="60" customWidth="1"/>
    <col min="9460" max="9460" width="14.75" style="60" customWidth="1"/>
    <col min="9461" max="9461" width="21.375" style="60" customWidth="1"/>
    <col min="9462" max="9462" width="19.25" style="60" customWidth="1"/>
    <col min="9463" max="9463" width="27.625" style="60" customWidth="1"/>
    <col min="9464" max="9710" width="9" style="60"/>
    <col min="9711" max="9711" width="8.125" style="60" customWidth="1"/>
    <col min="9712" max="9712" width="21.125" style="60" customWidth="1"/>
    <col min="9713" max="9713" width="15.75" style="60" customWidth="1"/>
    <col min="9714" max="9714" width="19.5" style="60" customWidth="1"/>
    <col min="9715" max="9715" width="19" style="60" customWidth="1"/>
    <col min="9716" max="9716" width="14.75" style="60" customWidth="1"/>
    <col min="9717" max="9717" width="21.375" style="60" customWidth="1"/>
    <col min="9718" max="9718" width="19.25" style="60" customWidth="1"/>
    <col min="9719" max="9719" width="27.625" style="60" customWidth="1"/>
    <col min="9720" max="9966" width="9" style="60"/>
    <col min="9967" max="9967" width="8.125" style="60" customWidth="1"/>
    <col min="9968" max="9968" width="21.125" style="60" customWidth="1"/>
    <col min="9969" max="9969" width="15.75" style="60" customWidth="1"/>
    <col min="9970" max="9970" width="19.5" style="60" customWidth="1"/>
    <col min="9971" max="9971" width="19" style="60" customWidth="1"/>
    <col min="9972" max="9972" width="14.75" style="60" customWidth="1"/>
    <col min="9973" max="9973" width="21.375" style="60" customWidth="1"/>
    <col min="9974" max="9974" width="19.25" style="60" customWidth="1"/>
    <col min="9975" max="9975" width="27.625" style="60" customWidth="1"/>
    <col min="9976" max="10222" width="9" style="60"/>
    <col min="10223" max="10223" width="8.125" style="60" customWidth="1"/>
    <col min="10224" max="10224" width="21.125" style="60" customWidth="1"/>
    <col min="10225" max="10225" width="15.75" style="60" customWidth="1"/>
    <col min="10226" max="10226" width="19.5" style="60" customWidth="1"/>
    <col min="10227" max="10227" width="19" style="60" customWidth="1"/>
    <col min="10228" max="10228" width="14.75" style="60" customWidth="1"/>
    <col min="10229" max="10229" width="21.375" style="60" customWidth="1"/>
    <col min="10230" max="10230" width="19.25" style="60" customWidth="1"/>
    <col min="10231" max="10231" width="27.625" style="60" customWidth="1"/>
    <col min="10232" max="10478" width="9" style="60"/>
    <col min="10479" max="10479" width="8.125" style="60" customWidth="1"/>
    <col min="10480" max="10480" width="21.125" style="60" customWidth="1"/>
    <col min="10481" max="10481" width="15.75" style="60" customWidth="1"/>
    <col min="10482" max="10482" width="19.5" style="60" customWidth="1"/>
    <col min="10483" max="10483" width="19" style="60" customWidth="1"/>
    <col min="10484" max="10484" width="14.75" style="60" customWidth="1"/>
    <col min="10485" max="10485" width="21.375" style="60" customWidth="1"/>
    <col min="10486" max="10486" width="19.25" style="60" customWidth="1"/>
    <col min="10487" max="10487" width="27.625" style="60" customWidth="1"/>
    <col min="10488" max="10734" width="9" style="60"/>
    <col min="10735" max="10735" width="8.125" style="60" customWidth="1"/>
    <col min="10736" max="10736" width="21.125" style="60" customWidth="1"/>
    <col min="10737" max="10737" width="15.75" style="60" customWidth="1"/>
    <col min="10738" max="10738" width="19.5" style="60" customWidth="1"/>
    <col min="10739" max="10739" width="19" style="60" customWidth="1"/>
    <col min="10740" max="10740" width="14.75" style="60" customWidth="1"/>
    <col min="10741" max="10741" width="21.375" style="60" customWidth="1"/>
    <col min="10742" max="10742" width="19.25" style="60" customWidth="1"/>
    <col min="10743" max="10743" width="27.625" style="60" customWidth="1"/>
    <col min="10744" max="10990" width="9" style="60"/>
    <col min="10991" max="10991" width="8.125" style="60" customWidth="1"/>
    <col min="10992" max="10992" width="21.125" style="60" customWidth="1"/>
    <col min="10993" max="10993" width="15.75" style="60" customWidth="1"/>
    <col min="10994" max="10994" width="19.5" style="60" customWidth="1"/>
    <col min="10995" max="10995" width="19" style="60" customWidth="1"/>
    <col min="10996" max="10996" width="14.75" style="60" customWidth="1"/>
    <col min="10997" max="10997" width="21.375" style="60" customWidth="1"/>
    <col min="10998" max="10998" width="19.25" style="60" customWidth="1"/>
    <col min="10999" max="10999" width="27.625" style="60" customWidth="1"/>
    <col min="11000" max="11246" width="9" style="60"/>
    <col min="11247" max="11247" width="8.125" style="60" customWidth="1"/>
    <col min="11248" max="11248" width="21.125" style="60" customWidth="1"/>
    <col min="11249" max="11249" width="15.75" style="60" customWidth="1"/>
    <col min="11250" max="11250" width="19.5" style="60" customWidth="1"/>
    <col min="11251" max="11251" width="19" style="60" customWidth="1"/>
    <col min="11252" max="11252" width="14.75" style="60" customWidth="1"/>
    <col min="11253" max="11253" width="21.375" style="60" customWidth="1"/>
    <col min="11254" max="11254" width="19.25" style="60" customWidth="1"/>
    <col min="11255" max="11255" width="27.625" style="60" customWidth="1"/>
    <col min="11256" max="11502" width="9" style="60"/>
    <col min="11503" max="11503" width="8.125" style="60" customWidth="1"/>
    <col min="11504" max="11504" width="21.125" style="60" customWidth="1"/>
    <col min="11505" max="11505" width="15.75" style="60" customWidth="1"/>
    <col min="11506" max="11506" width="19.5" style="60" customWidth="1"/>
    <col min="11507" max="11507" width="19" style="60" customWidth="1"/>
    <col min="11508" max="11508" width="14.75" style="60" customWidth="1"/>
    <col min="11509" max="11509" width="21.375" style="60" customWidth="1"/>
    <col min="11510" max="11510" width="19.25" style="60" customWidth="1"/>
    <col min="11511" max="11511" width="27.625" style="60" customWidth="1"/>
    <col min="11512" max="11758" width="9" style="60"/>
    <col min="11759" max="11759" width="8.125" style="60" customWidth="1"/>
    <col min="11760" max="11760" width="21.125" style="60" customWidth="1"/>
    <col min="11761" max="11761" width="15.75" style="60" customWidth="1"/>
    <col min="11762" max="11762" width="19.5" style="60" customWidth="1"/>
    <col min="11763" max="11763" width="19" style="60" customWidth="1"/>
    <col min="11764" max="11764" width="14.75" style="60" customWidth="1"/>
    <col min="11765" max="11765" width="21.375" style="60" customWidth="1"/>
    <col min="11766" max="11766" width="19.25" style="60" customWidth="1"/>
    <col min="11767" max="11767" width="27.625" style="60" customWidth="1"/>
    <col min="11768" max="12014" width="9" style="60"/>
    <col min="12015" max="12015" width="8.125" style="60" customWidth="1"/>
    <col min="12016" max="12016" width="21.125" style="60" customWidth="1"/>
    <col min="12017" max="12017" width="15.75" style="60" customWidth="1"/>
    <col min="12018" max="12018" width="19.5" style="60" customWidth="1"/>
    <col min="12019" max="12019" width="19" style="60" customWidth="1"/>
    <col min="12020" max="12020" width="14.75" style="60" customWidth="1"/>
    <col min="12021" max="12021" width="21.375" style="60" customWidth="1"/>
    <col min="12022" max="12022" width="19.25" style="60" customWidth="1"/>
    <col min="12023" max="12023" width="27.625" style="60" customWidth="1"/>
    <col min="12024" max="12270" width="9" style="60"/>
    <col min="12271" max="12271" width="8.125" style="60" customWidth="1"/>
    <col min="12272" max="12272" width="21.125" style="60" customWidth="1"/>
    <col min="12273" max="12273" width="15.75" style="60" customWidth="1"/>
    <col min="12274" max="12274" width="19.5" style="60" customWidth="1"/>
    <col min="12275" max="12275" width="19" style="60" customWidth="1"/>
    <col min="12276" max="12276" width="14.75" style="60" customWidth="1"/>
    <col min="12277" max="12277" width="21.375" style="60" customWidth="1"/>
    <col min="12278" max="12278" width="19.25" style="60" customWidth="1"/>
    <col min="12279" max="12279" width="27.625" style="60" customWidth="1"/>
    <col min="12280" max="12526" width="9" style="60"/>
    <col min="12527" max="12527" width="8.125" style="60" customWidth="1"/>
    <col min="12528" max="12528" width="21.125" style="60" customWidth="1"/>
    <col min="12529" max="12529" width="15.75" style="60" customWidth="1"/>
    <col min="12530" max="12530" width="19.5" style="60" customWidth="1"/>
    <col min="12531" max="12531" width="19" style="60" customWidth="1"/>
    <col min="12532" max="12532" width="14.75" style="60" customWidth="1"/>
    <col min="12533" max="12533" width="21.375" style="60" customWidth="1"/>
    <col min="12534" max="12534" width="19.25" style="60" customWidth="1"/>
    <col min="12535" max="12535" width="27.625" style="60" customWidth="1"/>
    <col min="12536" max="12782" width="9" style="60"/>
    <col min="12783" max="12783" width="8.125" style="60" customWidth="1"/>
    <col min="12784" max="12784" width="21.125" style="60" customWidth="1"/>
    <col min="12785" max="12785" width="15.75" style="60" customWidth="1"/>
    <col min="12786" max="12786" width="19.5" style="60" customWidth="1"/>
    <col min="12787" max="12787" width="19" style="60" customWidth="1"/>
    <col min="12788" max="12788" width="14.75" style="60" customWidth="1"/>
    <col min="12789" max="12789" width="21.375" style="60" customWidth="1"/>
    <col min="12790" max="12790" width="19.25" style="60" customWidth="1"/>
    <col min="12791" max="12791" width="27.625" style="60" customWidth="1"/>
    <col min="12792" max="13038" width="9" style="60"/>
    <col min="13039" max="13039" width="8.125" style="60" customWidth="1"/>
    <col min="13040" max="13040" width="21.125" style="60" customWidth="1"/>
    <col min="13041" max="13041" width="15.75" style="60" customWidth="1"/>
    <col min="13042" max="13042" width="19.5" style="60" customWidth="1"/>
    <col min="13043" max="13043" width="19" style="60" customWidth="1"/>
    <col min="13044" max="13044" width="14.75" style="60" customWidth="1"/>
    <col min="13045" max="13045" width="21.375" style="60" customWidth="1"/>
    <col min="13046" max="13046" width="19.25" style="60" customWidth="1"/>
    <col min="13047" max="13047" width="27.625" style="60" customWidth="1"/>
    <col min="13048" max="13294" width="9" style="60"/>
    <col min="13295" max="13295" width="8.125" style="60" customWidth="1"/>
    <col min="13296" max="13296" width="21.125" style="60" customWidth="1"/>
    <col min="13297" max="13297" width="15.75" style="60" customWidth="1"/>
    <col min="13298" max="13298" width="19.5" style="60" customWidth="1"/>
    <col min="13299" max="13299" width="19" style="60" customWidth="1"/>
    <col min="13300" max="13300" width="14.75" style="60" customWidth="1"/>
    <col min="13301" max="13301" width="21.375" style="60" customWidth="1"/>
    <col min="13302" max="13302" width="19.25" style="60" customWidth="1"/>
    <col min="13303" max="13303" width="27.625" style="60" customWidth="1"/>
    <col min="13304" max="13550" width="9" style="60"/>
    <col min="13551" max="13551" width="8.125" style="60" customWidth="1"/>
    <col min="13552" max="13552" width="21.125" style="60" customWidth="1"/>
    <col min="13553" max="13553" width="15.75" style="60" customWidth="1"/>
    <col min="13554" max="13554" width="19.5" style="60" customWidth="1"/>
    <col min="13555" max="13555" width="19" style="60" customWidth="1"/>
    <col min="13556" max="13556" width="14.75" style="60" customWidth="1"/>
    <col min="13557" max="13557" width="21.375" style="60" customWidth="1"/>
    <col min="13558" max="13558" width="19.25" style="60" customWidth="1"/>
    <col min="13559" max="13559" width="27.625" style="60" customWidth="1"/>
    <col min="13560" max="13806" width="9" style="60"/>
    <col min="13807" max="13807" width="8.125" style="60" customWidth="1"/>
    <col min="13808" max="13808" width="21.125" style="60" customWidth="1"/>
    <col min="13809" max="13809" width="15.75" style="60" customWidth="1"/>
    <col min="13810" max="13810" width="19.5" style="60" customWidth="1"/>
    <col min="13811" max="13811" width="19" style="60" customWidth="1"/>
    <col min="13812" max="13812" width="14.75" style="60" customWidth="1"/>
    <col min="13813" max="13813" width="21.375" style="60" customWidth="1"/>
    <col min="13814" max="13814" width="19.25" style="60" customWidth="1"/>
    <col min="13815" max="13815" width="27.625" style="60" customWidth="1"/>
    <col min="13816" max="14062" width="9" style="60"/>
    <col min="14063" max="14063" width="8.125" style="60" customWidth="1"/>
    <col min="14064" max="14064" width="21.125" style="60" customWidth="1"/>
    <col min="14065" max="14065" width="15.75" style="60" customWidth="1"/>
    <col min="14066" max="14066" width="19.5" style="60" customWidth="1"/>
    <col min="14067" max="14067" width="19" style="60" customWidth="1"/>
    <col min="14068" max="14068" width="14.75" style="60" customWidth="1"/>
    <col min="14069" max="14069" width="21.375" style="60" customWidth="1"/>
    <col min="14070" max="14070" width="19.25" style="60" customWidth="1"/>
    <col min="14071" max="14071" width="27.625" style="60" customWidth="1"/>
    <col min="14072" max="14318" width="9" style="60"/>
    <col min="14319" max="14319" width="8.125" style="60" customWidth="1"/>
    <col min="14320" max="14320" width="21.125" style="60" customWidth="1"/>
    <col min="14321" max="14321" width="15.75" style="60" customWidth="1"/>
    <col min="14322" max="14322" width="19.5" style="60" customWidth="1"/>
    <col min="14323" max="14323" width="19" style="60" customWidth="1"/>
    <col min="14324" max="14324" width="14.75" style="60" customWidth="1"/>
    <col min="14325" max="14325" width="21.375" style="60" customWidth="1"/>
    <col min="14326" max="14326" width="19.25" style="60" customWidth="1"/>
    <col min="14327" max="14327" width="27.625" style="60" customWidth="1"/>
    <col min="14328" max="14574" width="9" style="60"/>
    <col min="14575" max="14575" width="8.125" style="60" customWidth="1"/>
    <col min="14576" max="14576" width="21.125" style="60" customWidth="1"/>
    <col min="14577" max="14577" width="15.75" style="60" customWidth="1"/>
    <col min="14578" max="14578" width="19.5" style="60" customWidth="1"/>
    <col min="14579" max="14579" width="19" style="60" customWidth="1"/>
    <col min="14580" max="14580" width="14.75" style="60" customWidth="1"/>
    <col min="14581" max="14581" width="21.375" style="60" customWidth="1"/>
    <col min="14582" max="14582" width="19.25" style="60" customWidth="1"/>
    <col min="14583" max="14583" width="27.625" style="60" customWidth="1"/>
    <col min="14584" max="14830" width="9" style="60"/>
    <col min="14831" max="14831" width="8.125" style="60" customWidth="1"/>
    <col min="14832" max="14832" width="21.125" style="60" customWidth="1"/>
    <col min="14833" max="14833" width="15.75" style="60" customWidth="1"/>
    <col min="14834" max="14834" width="19.5" style="60" customWidth="1"/>
    <col min="14835" max="14835" width="19" style="60" customWidth="1"/>
    <col min="14836" max="14836" width="14.75" style="60" customWidth="1"/>
    <col min="14837" max="14837" width="21.375" style="60" customWidth="1"/>
    <col min="14838" max="14838" width="19.25" style="60" customWidth="1"/>
    <col min="14839" max="14839" width="27.625" style="60" customWidth="1"/>
    <col min="14840" max="15086" width="9" style="60"/>
    <col min="15087" max="15087" width="8.125" style="60" customWidth="1"/>
    <col min="15088" max="15088" width="21.125" style="60" customWidth="1"/>
    <col min="15089" max="15089" width="15.75" style="60" customWidth="1"/>
    <col min="15090" max="15090" width="19.5" style="60" customWidth="1"/>
    <col min="15091" max="15091" width="19" style="60" customWidth="1"/>
    <col min="15092" max="15092" width="14.75" style="60" customWidth="1"/>
    <col min="15093" max="15093" width="21.375" style="60" customWidth="1"/>
    <col min="15094" max="15094" width="19.25" style="60" customWidth="1"/>
    <col min="15095" max="15095" width="27.625" style="60" customWidth="1"/>
    <col min="15096" max="15342" width="9" style="60"/>
    <col min="15343" max="15343" width="8.125" style="60" customWidth="1"/>
    <col min="15344" max="15344" width="21.125" style="60" customWidth="1"/>
    <col min="15345" max="15345" width="15.75" style="60" customWidth="1"/>
    <col min="15346" max="15346" width="19.5" style="60" customWidth="1"/>
    <col min="15347" max="15347" width="19" style="60" customWidth="1"/>
    <col min="15348" max="15348" width="14.75" style="60" customWidth="1"/>
    <col min="15349" max="15349" width="21.375" style="60" customWidth="1"/>
    <col min="15350" max="15350" width="19.25" style="60" customWidth="1"/>
    <col min="15351" max="15351" width="27.625" style="60" customWidth="1"/>
    <col min="15352" max="15598" width="9" style="60"/>
    <col min="15599" max="15599" width="8.125" style="60" customWidth="1"/>
    <col min="15600" max="15600" width="21.125" style="60" customWidth="1"/>
    <col min="15601" max="15601" width="15.75" style="60" customWidth="1"/>
    <col min="15602" max="15602" width="19.5" style="60" customWidth="1"/>
    <col min="15603" max="15603" width="19" style="60" customWidth="1"/>
    <col min="15604" max="15604" width="14.75" style="60" customWidth="1"/>
    <col min="15605" max="15605" width="21.375" style="60" customWidth="1"/>
    <col min="15606" max="15606" width="19.25" style="60" customWidth="1"/>
    <col min="15607" max="15607" width="27.625" style="60" customWidth="1"/>
    <col min="15608" max="15854" width="9" style="60"/>
    <col min="15855" max="15855" width="8.125" style="60" customWidth="1"/>
    <col min="15856" max="15856" width="21.125" style="60" customWidth="1"/>
    <col min="15857" max="15857" width="15.75" style="60" customWidth="1"/>
    <col min="15858" max="15858" width="19.5" style="60" customWidth="1"/>
    <col min="15859" max="15859" width="19" style="60" customWidth="1"/>
    <col min="15860" max="15860" width="14.75" style="60" customWidth="1"/>
    <col min="15861" max="15861" width="21.375" style="60" customWidth="1"/>
    <col min="15862" max="15862" width="19.25" style="60" customWidth="1"/>
    <col min="15863" max="15863" width="27.625" style="60" customWidth="1"/>
    <col min="15864" max="16110" width="9" style="60"/>
    <col min="16111" max="16111" width="8.125" style="60" customWidth="1"/>
    <col min="16112" max="16112" width="21.125" style="60" customWidth="1"/>
    <col min="16113" max="16113" width="15.75" style="60" customWidth="1"/>
    <col min="16114" max="16114" width="19.5" style="60" customWidth="1"/>
    <col min="16115" max="16115" width="19" style="60" customWidth="1"/>
    <col min="16116" max="16116" width="14.75" style="60" customWidth="1"/>
    <col min="16117" max="16117" width="21.375" style="60" customWidth="1"/>
    <col min="16118" max="16118" width="19.25" style="60" customWidth="1"/>
    <col min="16119" max="16119" width="27.625" style="60" customWidth="1"/>
    <col min="16120" max="16384" width="9" style="60"/>
  </cols>
  <sheetData>
    <row r="1" customHeight="1" spans="1:1">
      <c r="A1" s="60" t="s">
        <v>35</v>
      </c>
    </row>
    <row r="2" ht="27" customHeight="1" spans="1:8">
      <c r="A2" s="65" t="s">
        <v>36</v>
      </c>
      <c r="B2" s="65"/>
      <c r="C2" s="65"/>
      <c r="D2" s="65"/>
      <c r="E2" s="65"/>
      <c r="F2" s="65"/>
      <c r="G2" s="65"/>
      <c r="H2" s="65"/>
    </row>
    <row r="3" ht="22.15" customHeight="1" spans="6:7">
      <c r="F3" s="66"/>
      <c r="G3" s="67" t="s">
        <v>37</v>
      </c>
    </row>
    <row r="4" s="56" customFormat="1" ht="36" customHeight="1" spans="1:8">
      <c r="A4" s="68" t="s">
        <v>6</v>
      </c>
      <c r="B4" s="68" t="s">
        <v>7</v>
      </c>
      <c r="C4" s="69" t="s">
        <v>8</v>
      </c>
      <c r="D4" s="70" t="s">
        <v>9</v>
      </c>
      <c r="E4" s="71" t="s">
        <v>38</v>
      </c>
      <c r="F4" s="72" t="s">
        <v>10</v>
      </c>
      <c r="G4" s="72" t="s">
        <v>39</v>
      </c>
      <c r="H4" s="73" t="s">
        <v>40</v>
      </c>
    </row>
    <row r="5" s="57" customFormat="1" ht="22.15" customHeight="1" spans="1:8">
      <c r="A5" s="74" t="s">
        <v>11</v>
      </c>
      <c r="B5" s="74"/>
      <c r="C5" s="75">
        <f>C6+C20</f>
        <v>11274</v>
      </c>
      <c r="D5" s="75">
        <v>11378.1</v>
      </c>
      <c r="E5" s="76">
        <f t="shared" ref="E5:E25" si="0">D5-C5</f>
        <v>104.1</v>
      </c>
      <c r="F5" s="77">
        <f t="shared" ref="F5:F16" si="1">E5/C5*100</f>
        <v>0.923363491218737</v>
      </c>
      <c r="G5" s="78"/>
      <c r="H5" s="79"/>
    </row>
    <row r="6" s="58" customFormat="1" ht="22.15" customHeight="1" spans="1:8">
      <c r="A6" s="80">
        <v>101</v>
      </c>
      <c r="B6" s="81" t="s">
        <v>13</v>
      </c>
      <c r="C6" s="75">
        <f>SUM(C7:C19)</f>
        <v>8519</v>
      </c>
      <c r="D6" s="75">
        <v>9638.1</v>
      </c>
      <c r="E6" s="76">
        <f t="shared" si="0"/>
        <v>1119.1</v>
      </c>
      <c r="F6" s="77">
        <f t="shared" si="1"/>
        <v>13.1365183707008</v>
      </c>
      <c r="G6" s="78">
        <f>D6/$D$5*100</f>
        <v>84.7074643393888</v>
      </c>
      <c r="H6" s="82"/>
    </row>
    <row r="7" s="59" customFormat="1" ht="22.15" customHeight="1" spans="1:8">
      <c r="A7" s="83">
        <v>10101</v>
      </c>
      <c r="B7" s="83" t="s">
        <v>41</v>
      </c>
      <c r="C7" s="84">
        <v>4322</v>
      </c>
      <c r="D7" s="85">
        <v>4399.2</v>
      </c>
      <c r="E7" s="76">
        <f t="shared" si="0"/>
        <v>77.1999999999998</v>
      </c>
      <c r="F7" s="77">
        <f t="shared" si="1"/>
        <v>1.78621008792225</v>
      </c>
      <c r="G7" s="78">
        <f t="shared" ref="G7:G59" si="2">D7/$D$5*100</f>
        <v>38.6637487805521</v>
      </c>
      <c r="H7" s="86"/>
    </row>
    <row r="8" s="59" customFormat="1" ht="22.15" customHeight="1" spans="1:8">
      <c r="A8" s="83">
        <v>10104</v>
      </c>
      <c r="B8" s="83" t="s">
        <v>42</v>
      </c>
      <c r="C8" s="84">
        <v>722</v>
      </c>
      <c r="D8" s="85">
        <v>858.6</v>
      </c>
      <c r="E8" s="76">
        <f t="shared" si="0"/>
        <v>136.6</v>
      </c>
      <c r="F8" s="77">
        <f t="shared" si="1"/>
        <v>18.9196675900277</v>
      </c>
      <c r="G8" s="78">
        <f t="shared" si="2"/>
        <v>7.54607535528779</v>
      </c>
      <c r="H8" s="87"/>
    </row>
    <row r="9" s="59" customFormat="1" ht="22.15" customHeight="1" spans="1:8">
      <c r="A9" s="83">
        <v>10106</v>
      </c>
      <c r="B9" s="83" t="s">
        <v>43</v>
      </c>
      <c r="C9" s="84">
        <v>187</v>
      </c>
      <c r="D9" s="85">
        <v>284.4</v>
      </c>
      <c r="E9" s="76">
        <f t="shared" si="0"/>
        <v>97.4</v>
      </c>
      <c r="F9" s="77">
        <f t="shared" si="1"/>
        <v>52.0855614973262</v>
      </c>
      <c r="G9" s="78">
        <f t="shared" si="2"/>
        <v>2.4995385872861</v>
      </c>
      <c r="H9" s="87"/>
    </row>
    <row r="10" s="59" customFormat="1" ht="22.15" customHeight="1" spans="1:8">
      <c r="A10" s="83">
        <v>10107</v>
      </c>
      <c r="B10" s="83" t="s">
        <v>44</v>
      </c>
      <c r="C10" s="84">
        <v>90</v>
      </c>
      <c r="D10" s="85">
        <v>152.1</v>
      </c>
      <c r="E10" s="76">
        <f t="shared" si="0"/>
        <v>62.1</v>
      </c>
      <c r="F10" s="77">
        <f t="shared" si="1"/>
        <v>69</v>
      </c>
      <c r="G10" s="78">
        <f t="shared" si="2"/>
        <v>1.33677854826377</v>
      </c>
      <c r="H10" s="87"/>
    </row>
    <row r="11" s="59" customFormat="1" ht="22.15" customHeight="1" spans="1:8">
      <c r="A11" s="83">
        <v>10109</v>
      </c>
      <c r="B11" s="83" t="s">
        <v>45</v>
      </c>
      <c r="C11" s="84">
        <v>1305</v>
      </c>
      <c r="D11" s="85">
        <v>1492.2</v>
      </c>
      <c r="E11" s="76">
        <f t="shared" si="0"/>
        <v>187.2</v>
      </c>
      <c r="F11" s="77">
        <f t="shared" si="1"/>
        <v>14.3448275862069</v>
      </c>
      <c r="G11" s="78">
        <f t="shared" si="2"/>
        <v>13.1146676510138</v>
      </c>
      <c r="H11" s="87"/>
    </row>
    <row r="12" s="59" customFormat="1" ht="22.15" customHeight="1" spans="1:8">
      <c r="A12" s="83">
        <v>10110</v>
      </c>
      <c r="B12" s="83" t="s">
        <v>46</v>
      </c>
      <c r="C12" s="84">
        <v>522</v>
      </c>
      <c r="D12" s="85">
        <v>594</v>
      </c>
      <c r="E12" s="76">
        <f t="shared" si="0"/>
        <v>72</v>
      </c>
      <c r="F12" s="77">
        <f t="shared" si="1"/>
        <v>13.7931034482759</v>
      </c>
      <c r="G12" s="78">
        <f t="shared" si="2"/>
        <v>5.22055527724312</v>
      </c>
      <c r="H12" s="87"/>
    </row>
    <row r="13" s="59" customFormat="1" ht="22.15" customHeight="1" spans="1:8">
      <c r="A13" s="83">
        <v>10111</v>
      </c>
      <c r="B13" s="83" t="s">
        <v>47</v>
      </c>
      <c r="C13" s="84">
        <v>216</v>
      </c>
      <c r="D13" s="85">
        <v>256.5</v>
      </c>
      <c r="E13" s="76">
        <f t="shared" si="0"/>
        <v>40.5</v>
      </c>
      <c r="F13" s="77">
        <f t="shared" si="1"/>
        <v>18.75</v>
      </c>
      <c r="G13" s="78">
        <f t="shared" si="2"/>
        <v>2.25433068790044</v>
      </c>
      <c r="H13" s="87"/>
    </row>
    <row r="14" s="59" customFormat="1" ht="22.15" customHeight="1" spans="1:8">
      <c r="A14" s="83">
        <v>10112</v>
      </c>
      <c r="B14" s="83" t="s">
        <v>48</v>
      </c>
      <c r="C14" s="84">
        <v>1009</v>
      </c>
      <c r="D14" s="85">
        <v>1189.8</v>
      </c>
      <c r="E14" s="76">
        <f t="shared" si="0"/>
        <v>180.8</v>
      </c>
      <c r="F14" s="77">
        <f t="shared" si="1"/>
        <v>17.9187314172448</v>
      </c>
      <c r="G14" s="78">
        <f t="shared" si="2"/>
        <v>10.4569304189627</v>
      </c>
      <c r="H14" s="87"/>
    </row>
    <row r="15" s="59" customFormat="1" ht="22.15" customHeight="1" spans="1:8">
      <c r="A15" s="83">
        <v>10113</v>
      </c>
      <c r="B15" s="83" t="s">
        <v>49</v>
      </c>
      <c r="C15" s="84">
        <v>92</v>
      </c>
      <c r="D15" s="85">
        <v>261</v>
      </c>
      <c r="E15" s="76">
        <f t="shared" si="0"/>
        <v>169</v>
      </c>
      <c r="F15" s="77">
        <f t="shared" si="1"/>
        <v>183.695652173913</v>
      </c>
      <c r="G15" s="78">
        <f t="shared" si="2"/>
        <v>2.29388034909168</v>
      </c>
      <c r="H15" s="87"/>
    </row>
    <row r="16" s="59" customFormat="1" ht="22.15" customHeight="1" spans="1:8">
      <c r="A16" s="83">
        <v>10114</v>
      </c>
      <c r="B16" s="83" t="s">
        <v>50</v>
      </c>
      <c r="C16" s="84">
        <v>9</v>
      </c>
      <c r="D16" s="85">
        <v>93.6</v>
      </c>
      <c r="E16" s="76">
        <f t="shared" si="0"/>
        <v>84.6</v>
      </c>
      <c r="F16" s="77">
        <f t="shared" si="1"/>
        <v>940</v>
      </c>
      <c r="G16" s="78">
        <f t="shared" si="2"/>
        <v>0.822632952777705</v>
      </c>
      <c r="H16" s="87"/>
    </row>
    <row r="17" s="59" customFormat="1" ht="22.15" hidden="1" customHeight="1" spans="1:8">
      <c r="A17" s="83">
        <v>10118</v>
      </c>
      <c r="B17" s="83" t="s">
        <v>51</v>
      </c>
      <c r="C17" s="84">
        <v>0</v>
      </c>
      <c r="D17" s="85">
        <v>0</v>
      </c>
      <c r="E17" s="76">
        <f t="shared" si="0"/>
        <v>0</v>
      </c>
      <c r="F17" s="77">
        <v>0</v>
      </c>
      <c r="G17" s="78">
        <f t="shared" si="2"/>
        <v>0</v>
      </c>
      <c r="H17" s="87"/>
    </row>
    <row r="18" s="59" customFormat="1" ht="22.15" hidden="1" customHeight="1" spans="1:8">
      <c r="A18" s="83">
        <v>10119</v>
      </c>
      <c r="B18" s="83" t="s">
        <v>52</v>
      </c>
      <c r="C18" s="84">
        <v>0</v>
      </c>
      <c r="D18" s="85">
        <v>0</v>
      </c>
      <c r="E18" s="76">
        <f t="shared" si="0"/>
        <v>0</v>
      </c>
      <c r="F18" s="77">
        <v>0</v>
      </c>
      <c r="G18" s="78">
        <f t="shared" si="2"/>
        <v>0</v>
      </c>
      <c r="H18" s="87"/>
    </row>
    <row r="19" s="59" customFormat="1" ht="22.15" customHeight="1" spans="1:8">
      <c r="A19" s="83">
        <v>10121</v>
      </c>
      <c r="B19" s="83" t="s">
        <v>53</v>
      </c>
      <c r="C19" s="84">
        <v>45</v>
      </c>
      <c r="D19" s="85">
        <v>56.7</v>
      </c>
      <c r="E19" s="76">
        <f t="shared" si="0"/>
        <v>11.7</v>
      </c>
      <c r="F19" s="77">
        <f>E19/C19*100</f>
        <v>26</v>
      </c>
      <c r="G19" s="78"/>
      <c r="H19" s="87"/>
    </row>
    <row r="20" s="58" customFormat="1" ht="22.15" customHeight="1" spans="1:8">
      <c r="A20" s="80">
        <v>103</v>
      </c>
      <c r="B20" s="81" t="s">
        <v>14</v>
      </c>
      <c r="C20" s="75">
        <f>SUM(C21:C28)</f>
        <v>2755</v>
      </c>
      <c r="D20" s="75">
        <v>1740</v>
      </c>
      <c r="E20" s="76">
        <f t="shared" si="0"/>
        <v>-1015</v>
      </c>
      <c r="F20" s="77">
        <f>E20/C20*100</f>
        <v>-36.8421052631579</v>
      </c>
      <c r="G20" s="78">
        <f t="shared" si="2"/>
        <v>15.2925356606112</v>
      </c>
      <c r="H20" s="82"/>
    </row>
    <row r="21" s="59" customFormat="1" ht="30" customHeight="1" spans="1:8">
      <c r="A21" s="83">
        <v>10302</v>
      </c>
      <c r="B21" s="83" t="s">
        <v>54</v>
      </c>
      <c r="C21" s="84">
        <v>0</v>
      </c>
      <c r="D21" s="85">
        <v>240</v>
      </c>
      <c r="E21" s="76">
        <f t="shared" si="0"/>
        <v>240</v>
      </c>
      <c r="F21" s="77">
        <v>0</v>
      </c>
      <c r="G21" s="78">
        <f t="shared" si="2"/>
        <v>2.10931526353258</v>
      </c>
      <c r="H21" s="87" t="s">
        <v>55</v>
      </c>
    </row>
    <row r="22" s="59" customFormat="1" ht="22.15" hidden="1" customHeight="1" spans="1:8">
      <c r="A22" s="83">
        <v>10304</v>
      </c>
      <c r="B22" s="83" t="s">
        <v>56</v>
      </c>
      <c r="C22" s="84">
        <v>0</v>
      </c>
      <c r="D22" s="85">
        <v>0</v>
      </c>
      <c r="E22" s="76">
        <f t="shared" si="0"/>
        <v>0</v>
      </c>
      <c r="F22" s="77">
        <v>0</v>
      </c>
      <c r="G22" s="78">
        <f t="shared" si="2"/>
        <v>0</v>
      </c>
      <c r="H22" s="87"/>
    </row>
    <row r="23" s="59" customFormat="1" ht="22.15" hidden="1" customHeight="1" spans="1:8">
      <c r="A23" s="83">
        <v>10305</v>
      </c>
      <c r="B23" s="83" t="s">
        <v>57</v>
      </c>
      <c r="C23" s="84">
        <v>0</v>
      </c>
      <c r="D23" s="85">
        <v>0</v>
      </c>
      <c r="E23" s="76">
        <f t="shared" si="0"/>
        <v>0</v>
      </c>
      <c r="F23" s="77">
        <v>0</v>
      </c>
      <c r="G23" s="78">
        <f t="shared" si="2"/>
        <v>0</v>
      </c>
      <c r="H23" s="87"/>
    </row>
    <row r="24" s="59" customFormat="1" ht="22.15" customHeight="1" spans="1:8">
      <c r="A24" s="83">
        <v>10306</v>
      </c>
      <c r="B24" s="83" t="s">
        <v>58</v>
      </c>
      <c r="C24" s="84">
        <v>2755</v>
      </c>
      <c r="D24" s="85">
        <v>1500</v>
      </c>
      <c r="E24" s="76">
        <f t="shared" si="0"/>
        <v>-1255</v>
      </c>
      <c r="F24" s="77">
        <f>E24/C24*100</f>
        <v>-45.5535390199637</v>
      </c>
      <c r="G24" s="78">
        <f t="shared" si="2"/>
        <v>13.1832203970786</v>
      </c>
      <c r="H24" s="87"/>
    </row>
    <row r="25" s="59" customFormat="1" ht="22.15" hidden="1" customHeight="1" spans="1:8">
      <c r="A25" s="83">
        <v>10307</v>
      </c>
      <c r="B25" s="83" t="s">
        <v>59</v>
      </c>
      <c r="C25" s="84">
        <v>0</v>
      </c>
      <c r="D25" s="85">
        <v>0</v>
      </c>
      <c r="E25" s="76">
        <f t="shared" si="0"/>
        <v>0</v>
      </c>
      <c r="F25" s="77">
        <v>0</v>
      </c>
      <c r="G25" s="78">
        <f t="shared" si="2"/>
        <v>0</v>
      </c>
      <c r="H25" s="87"/>
    </row>
    <row r="26" s="59" customFormat="1" ht="22.15" hidden="1" customHeight="1" spans="1:8">
      <c r="A26" s="83">
        <v>10308</v>
      </c>
      <c r="B26" s="83" t="s">
        <v>60</v>
      </c>
      <c r="C26" s="84">
        <v>0</v>
      </c>
      <c r="D26" s="85">
        <v>0</v>
      </c>
      <c r="E26" s="76"/>
      <c r="F26" s="77">
        <v>0</v>
      </c>
      <c r="G26" s="78">
        <f t="shared" si="2"/>
        <v>0</v>
      </c>
      <c r="H26" s="87"/>
    </row>
    <row r="27" s="59" customFormat="1" ht="22.15" hidden="1" customHeight="1" spans="1:8">
      <c r="A27" s="83">
        <v>10309</v>
      </c>
      <c r="B27" s="83" t="s">
        <v>61</v>
      </c>
      <c r="C27" s="84">
        <v>0</v>
      </c>
      <c r="D27" s="85">
        <v>0</v>
      </c>
      <c r="E27" s="76">
        <f t="shared" ref="E27:E59" si="3">D27-C27</f>
        <v>0</v>
      </c>
      <c r="F27" s="77">
        <v>0</v>
      </c>
      <c r="G27" s="78">
        <f t="shared" si="2"/>
        <v>0</v>
      </c>
      <c r="H27" s="87"/>
    </row>
    <row r="28" s="59" customFormat="1" ht="22.15" hidden="1" customHeight="1" spans="1:8">
      <c r="A28" s="83">
        <v>10399</v>
      </c>
      <c r="B28" s="83" t="s">
        <v>62</v>
      </c>
      <c r="C28" s="84">
        <v>0</v>
      </c>
      <c r="D28" s="85">
        <v>0</v>
      </c>
      <c r="E28" s="76">
        <f t="shared" si="3"/>
        <v>0</v>
      </c>
      <c r="F28" s="77">
        <v>0</v>
      </c>
      <c r="G28" s="78">
        <f t="shared" si="2"/>
        <v>0</v>
      </c>
      <c r="H28" s="87"/>
    </row>
    <row r="29" s="58" customFormat="1" ht="22.15" customHeight="1" spans="1:8">
      <c r="A29" s="88" t="s">
        <v>16</v>
      </c>
      <c r="B29" s="89"/>
      <c r="C29" s="90">
        <f>C30+C32+C38+C39</f>
        <v>6813</v>
      </c>
      <c r="D29" s="90">
        <v>2303.051539</v>
      </c>
      <c r="E29" s="76">
        <f t="shared" si="3"/>
        <v>-4509.948461</v>
      </c>
      <c r="F29" s="77">
        <f>E29/C29*100</f>
        <v>-66.1962198884486</v>
      </c>
      <c r="G29" s="78">
        <f t="shared" si="2"/>
        <v>20.2410906829787</v>
      </c>
      <c r="H29" s="82"/>
    </row>
    <row r="30" s="58" customFormat="1" ht="22.15" customHeight="1" spans="1:8">
      <c r="A30" s="80">
        <v>11001</v>
      </c>
      <c r="B30" s="81" t="s">
        <v>17</v>
      </c>
      <c r="C30" s="75">
        <f>SUM(C31:C31)</f>
        <v>276</v>
      </c>
      <c r="D30" s="75">
        <v>276</v>
      </c>
      <c r="E30" s="76">
        <f t="shared" si="3"/>
        <v>0</v>
      </c>
      <c r="F30" s="77">
        <f>E30/C30*100</f>
        <v>0</v>
      </c>
      <c r="G30" s="78">
        <f t="shared" si="2"/>
        <v>2.42571255306246</v>
      </c>
      <c r="H30" s="82" t="s">
        <v>63</v>
      </c>
    </row>
    <row r="31" s="59" customFormat="1" ht="29.25" customHeight="1" spans="1:8">
      <c r="A31" s="91">
        <v>1100199</v>
      </c>
      <c r="B31" s="91" t="s">
        <v>64</v>
      </c>
      <c r="C31" s="92">
        <v>276</v>
      </c>
      <c r="D31" s="85">
        <v>276</v>
      </c>
      <c r="E31" s="76">
        <f t="shared" si="3"/>
        <v>0</v>
      </c>
      <c r="F31" s="77">
        <f>E31/C31*100</f>
        <v>0</v>
      </c>
      <c r="G31" s="78">
        <f t="shared" si="2"/>
        <v>2.42571255306246</v>
      </c>
      <c r="H31" s="87" t="s">
        <v>65</v>
      </c>
    </row>
    <row r="32" s="58" customFormat="1" ht="30" customHeight="1" spans="1:8">
      <c r="A32" s="93">
        <v>11002</v>
      </c>
      <c r="B32" s="93" t="s">
        <v>18</v>
      </c>
      <c r="C32" s="94">
        <f>SUM(C33:C37)</f>
        <v>0</v>
      </c>
      <c r="D32" s="94">
        <v>213</v>
      </c>
      <c r="E32" s="76">
        <f t="shared" si="3"/>
        <v>213</v>
      </c>
      <c r="F32" s="77">
        <v>0</v>
      </c>
      <c r="G32" s="78">
        <f t="shared" si="2"/>
        <v>1.87201729638516</v>
      </c>
      <c r="H32" s="82" t="s">
        <v>66</v>
      </c>
    </row>
    <row r="33" s="59" customFormat="1" ht="22.15" hidden="1" customHeight="1" spans="1:8">
      <c r="A33" s="95">
        <v>1100208</v>
      </c>
      <c r="B33" s="95" t="s">
        <v>67</v>
      </c>
      <c r="C33" s="84">
        <v>0</v>
      </c>
      <c r="D33" s="85">
        <v>0</v>
      </c>
      <c r="E33" s="76">
        <f t="shared" si="3"/>
        <v>0</v>
      </c>
      <c r="F33" s="77">
        <v>0</v>
      </c>
      <c r="G33" s="78">
        <f t="shared" si="2"/>
        <v>0</v>
      </c>
      <c r="H33" s="87"/>
    </row>
    <row r="34" s="59" customFormat="1" ht="42" hidden="1" customHeight="1" spans="1:8">
      <c r="A34" s="91">
        <v>1100214</v>
      </c>
      <c r="B34" s="91" t="s">
        <v>68</v>
      </c>
      <c r="C34" s="84">
        <v>0</v>
      </c>
      <c r="D34" s="85">
        <v>0</v>
      </c>
      <c r="E34" s="76">
        <f t="shared" si="3"/>
        <v>0</v>
      </c>
      <c r="F34" s="77">
        <v>0</v>
      </c>
      <c r="G34" s="78">
        <f t="shared" si="2"/>
        <v>0</v>
      </c>
      <c r="H34" s="87" t="s">
        <v>69</v>
      </c>
    </row>
    <row r="35" s="59" customFormat="1" ht="22.15" hidden="1" customHeight="1" spans="1:8">
      <c r="A35" s="91">
        <v>1100222</v>
      </c>
      <c r="B35" s="91" t="s">
        <v>70</v>
      </c>
      <c r="C35" s="84">
        <v>0</v>
      </c>
      <c r="D35" s="85">
        <v>0</v>
      </c>
      <c r="E35" s="76">
        <f t="shared" si="3"/>
        <v>0</v>
      </c>
      <c r="F35" s="77">
        <v>0</v>
      </c>
      <c r="G35" s="78">
        <f t="shared" si="2"/>
        <v>0</v>
      </c>
      <c r="H35" s="87"/>
    </row>
    <row r="36" s="59" customFormat="1" ht="22.15" hidden="1" customHeight="1" spans="1:8">
      <c r="A36" s="91">
        <v>1100223</v>
      </c>
      <c r="B36" s="91" t="s">
        <v>71</v>
      </c>
      <c r="C36" s="96">
        <v>0</v>
      </c>
      <c r="D36" s="85">
        <v>0</v>
      </c>
      <c r="E36" s="76">
        <f t="shared" si="3"/>
        <v>0</v>
      </c>
      <c r="F36" s="77">
        <v>0</v>
      </c>
      <c r="G36" s="78">
        <f t="shared" si="2"/>
        <v>0</v>
      </c>
      <c r="H36" s="87"/>
    </row>
    <row r="37" s="59" customFormat="1" ht="26" customHeight="1" spans="1:8">
      <c r="A37" s="91">
        <v>1100227</v>
      </c>
      <c r="B37" s="91" t="s">
        <v>72</v>
      </c>
      <c r="C37" s="96">
        <v>0</v>
      </c>
      <c r="D37" s="85">
        <v>213</v>
      </c>
      <c r="E37" s="76">
        <f t="shared" si="3"/>
        <v>213</v>
      </c>
      <c r="F37" s="77">
        <v>0</v>
      </c>
      <c r="G37" s="78">
        <f t="shared" si="2"/>
        <v>1.87201729638516</v>
      </c>
      <c r="H37" s="87" t="s">
        <v>73</v>
      </c>
    </row>
    <row r="38" s="58" customFormat="1" ht="24" customHeight="1" spans="1:8">
      <c r="A38" s="93">
        <v>11003</v>
      </c>
      <c r="B38" s="93" t="s">
        <v>19</v>
      </c>
      <c r="C38" s="97">
        <v>0</v>
      </c>
      <c r="D38" s="98">
        <v>0</v>
      </c>
      <c r="E38" s="76">
        <f t="shared" si="3"/>
        <v>0</v>
      </c>
      <c r="F38" s="77">
        <v>0</v>
      </c>
      <c r="G38" s="78">
        <f t="shared" si="2"/>
        <v>0</v>
      </c>
      <c r="H38" s="82" t="s">
        <v>74</v>
      </c>
    </row>
    <row r="39" s="58" customFormat="1" ht="26.25" customHeight="1" spans="1:8">
      <c r="A39" s="93">
        <v>11004</v>
      </c>
      <c r="B39" s="93" t="s">
        <v>20</v>
      </c>
      <c r="C39" s="97">
        <f>SUM(C40:C46)</f>
        <v>6537</v>
      </c>
      <c r="D39" s="97">
        <v>1814.051539</v>
      </c>
      <c r="E39" s="76">
        <f t="shared" si="3"/>
        <v>-4722.948461</v>
      </c>
      <c r="F39" s="77">
        <f>E39/C39*100</f>
        <v>-72.2494792871348</v>
      </c>
      <c r="G39" s="78">
        <f t="shared" si="2"/>
        <v>15.9433608335311</v>
      </c>
      <c r="H39" s="82" t="s">
        <v>75</v>
      </c>
    </row>
    <row r="40" s="58" customFormat="1" ht="22.15" hidden="1" customHeight="1" spans="1:8">
      <c r="A40" s="91">
        <v>1100401</v>
      </c>
      <c r="B40" s="91" t="s">
        <v>76</v>
      </c>
      <c r="C40" s="97">
        <v>0</v>
      </c>
      <c r="D40" s="98">
        <v>0</v>
      </c>
      <c r="E40" s="76">
        <f t="shared" si="3"/>
        <v>0</v>
      </c>
      <c r="F40" s="77">
        <v>0</v>
      </c>
      <c r="G40" s="78">
        <f t="shared" si="2"/>
        <v>0</v>
      </c>
      <c r="H40" s="82"/>
    </row>
    <row r="41" s="58" customFormat="1" ht="22.15" hidden="1" customHeight="1" spans="1:8">
      <c r="A41" s="91">
        <v>1100402</v>
      </c>
      <c r="B41" s="91" t="s">
        <v>77</v>
      </c>
      <c r="C41" s="97">
        <v>0</v>
      </c>
      <c r="D41" s="98">
        <v>0</v>
      </c>
      <c r="E41" s="76">
        <f t="shared" si="3"/>
        <v>0</v>
      </c>
      <c r="F41" s="77">
        <v>0</v>
      </c>
      <c r="G41" s="78">
        <f t="shared" si="2"/>
        <v>0</v>
      </c>
      <c r="H41" s="82"/>
    </row>
    <row r="42" s="58" customFormat="1" ht="22.15" customHeight="1" spans="1:8">
      <c r="A42" s="91">
        <v>1100403</v>
      </c>
      <c r="B42" s="91" t="s">
        <v>78</v>
      </c>
      <c r="C42" s="97">
        <v>0</v>
      </c>
      <c r="D42" s="85">
        <v>164</v>
      </c>
      <c r="E42" s="99">
        <f t="shared" si="3"/>
        <v>164</v>
      </c>
      <c r="F42" s="77">
        <v>0</v>
      </c>
      <c r="G42" s="78">
        <f t="shared" si="2"/>
        <v>1.44136543008059</v>
      </c>
      <c r="H42" s="82"/>
    </row>
    <row r="43" s="59" customFormat="1" ht="22.15" customHeight="1" spans="1:8">
      <c r="A43" s="91">
        <v>1100404</v>
      </c>
      <c r="B43" s="91" t="s">
        <v>79</v>
      </c>
      <c r="C43" s="84">
        <v>0</v>
      </c>
      <c r="D43" s="85">
        <v>212</v>
      </c>
      <c r="E43" s="99">
        <f t="shared" si="3"/>
        <v>212</v>
      </c>
      <c r="F43" s="77">
        <v>0</v>
      </c>
      <c r="G43" s="78">
        <f t="shared" si="2"/>
        <v>1.86322848278711</v>
      </c>
      <c r="H43" s="87"/>
    </row>
    <row r="44" s="59" customFormat="1" ht="22.15" customHeight="1" spans="1:8">
      <c r="A44" s="91">
        <v>1100405</v>
      </c>
      <c r="B44" s="91" t="s">
        <v>80</v>
      </c>
      <c r="C44" s="84">
        <v>0</v>
      </c>
      <c r="D44" s="85">
        <v>18</v>
      </c>
      <c r="E44" s="76">
        <v>0</v>
      </c>
      <c r="F44" s="77">
        <v>0</v>
      </c>
      <c r="G44" s="78"/>
      <c r="H44" s="87"/>
    </row>
    <row r="45" s="59" customFormat="1" ht="22.15" customHeight="1" spans="1:8">
      <c r="A45" s="91">
        <v>1100406</v>
      </c>
      <c r="B45" s="91" t="s">
        <v>81</v>
      </c>
      <c r="C45" s="96">
        <v>0</v>
      </c>
      <c r="D45" s="85">
        <v>2</v>
      </c>
      <c r="E45" s="99">
        <f>D45-C45</f>
        <v>2</v>
      </c>
      <c r="F45" s="77">
        <v>0</v>
      </c>
      <c r="G45" s="78">
        <f>D45/$D$5*100</f>
        <v>0.0175776271961048</v>
      </c>
      <c r="H45" s="87"/>
    </row>
    <row r="46" s="58" customFormat="1" ht="23" customHeight="1" spans="1:8">
      <c r="A46" s="100">
        <v>1100499</v>
      </c>
      <c r="B46" s="100" t="s">
        <v>82</v>
      </c>
      <c r="C46" s="97">
        <v>6537</v>
      </c>
      <c r="D46" s="98">
        <v>1418.051539</v>
      </c>
      <c r="E46" s="76">
        <f t="shared" si="3"/>
        <v>-5118.948461</v>
      </c>
      <c r="F46" s="77">
        <f>E46/C46*100</f>
        <v>-78.3073039773596</v>
      </c>
      <c r="G46" s="78">
        <f t="shared" si="2"/>
        <v>12.4629906487023</v>
      </c>
      <c r="H46" s="87" t="s">
        <v>83</v>
      </c>
    </row>
    <row r="47" s="58" customFormat="1" ht="19.9" customHeight="1" spans="1:8">
      <c r="A47" s="101" t="s">
        <v>21</v>
      </c>
      <c r="B47" s="102"/>
      <c r="C47" s="97">
        <f>C48</f>
        <v>0</v>
      </c>
      <c r="D47" s="97">
        <v>0</v>
      </c>
      <c r="E47" s="76">
        <f t="shared" si="3"/>
        <v>0</v>
      </c>
      <c r="F47" s="77">
        <v>0</v>
      </c>
      <c r="G47" s="78">
        <f t="shared" si="2"/>
        <v>0</v>
      </c>
      <c r="H47" s="82" t="s">
        <v>84</v>
      </c>
    </row>
    <row r="48" s="58" customFormat="1" ht="19.9" customHeight="1" spans="1:8">
      <c r="A48" s="91">
        <v>1101101</v>
      </c>
      <c r="B48" s="91" t="s">
        <v>85</v>
      </c>
      <c r="C48" s="97">
        <f>SUM(C49:C50)</f>
        <v>0</v>
      </c>
      <c r="D48" s="97">
        <v>0</v>
      </c>
      <c r="E48" s="76">
        <f t="shared" si="3"/>
        <v>0</v>
      </c>
      <c r="F48" s="77">
        <v>0</v>
      </c>
      <c r="G48" s="78">
        <f t="shared" si="2"/>
        <v>0</v>
      </c>
      <c r="H48" s="82"/>
    </row>
    <row r="49" s="58" customFormat="1" ht="19.9" hidden="1" customHeight="1" spans="1:8">
      <c r="A49" s="91">
        <v>110110101</v>
      </c>
      <c r="B49" s="91" t="s">
        <v>86</v>
      </c>
      <c r="C49" s="97">
        <v>0</v>
      </c>
      <c r="D49" s="98">
        <v>0</v>
      </c>
      <c r="E49" s="76">
        <f t="shared" si="3"/>
        <v>0</v>
      </c>
      <c r="F49" s="77">
        <v>0</v>
      </c>
      <c r="G49" s="78">
        <f t="shared" si="2"/>
        <v>0</v>
      </c>
      <c r="H49" s="82"/>
    </row>
    <row r="50" s="58" customFormat="1" ht="19.9" hidden="1" customHeight="1" spans="1:8">
      <c r="A50" s="91">
        <v>110110104</v>
      </c>
      <c r="B50" s="91" t="s">
        <v>87</v>
      </c>
      <c r="C50" s="97">
        <v>0</v>
      </c>
      <c r="D50" s="98">
        <v>0</v>
      </c>
      <c r="E50" s="76">
        <f t="shared" si="3"/>
        <v>0</v>
      </c>
      <c r="F50" s="77">
        <v>0</v>
      </c>
      <c r="G50" s="78">
        <f t="shared" si="2"/>
        <v>0</v>
      </c>
      <c r="H50" s="82"/>
    </row>
    <row r="51" s="58" customFormat="1" ht="19.9" customHeight="1" spans="1:8">
      <c r="A51" s="103" t="s">
        <v>22</v>
      </c>
      <c r="B51" s="104"/>
      <c r="C51" s="97">
        <f>C52</f>
        <v>0</v>
      </c>
      <c r="D51" s="97">
        <v>0</v>
      </c>
      <c r="E51" s="76">
        <f t="shared" si="3"/>
        <v>0</v>
      </c>
      <c r="F51" s="77">
        <v>0</v>
      </c>
      <c r="G51" s="78">
        <f t="shared" si="2"/>
        <v>0</v>
      </c>
      <c r="H51" s="87"/>
    </row>
    <row r="52" s="58" customFormat="1" ht="19.9" customHeight="1" spans="1:8">
      <c r="A52" s="105">
        <v>11008</v>
      </c>
      <c r="B52" s="106" t="s">
        <v>88</v>
      </c>
      <c r="C52" s="97">
        <f>C53</f>
        <v>0</v>
      </c>
      <c r="D52" s="97">
        <v>0</v>
      </c>
      <c r="E52" s="76">
        <f t="shared" si="3"/>
        <v>0</v>
      </c>
      <c r="F52" s="77">
        <v>0</v>
      </c>
      <c r="G52" s="78">
        <f t="shared" si="2"/>
        <v>0</v>
      </c>
      <c r="H52" s="87"/>
    </row>
    <row r="53" s="58" customFormat="1" ht="19.9" hidden="1" customHeight="1" spans="1:8">
      <c r="A53" s="83">
        <v>110080101</v>
      </c>
      <c r="B53" s="83" t="s">
        <v>89</v>
      </c>
      <c r="C53" s="97">
        <v>0</v>
      </c>
      <c r="D53" s="98">
        <v>0</v>
      </c>
      <c r="E53" s="76">
        <f t="shared" si="3"/>
        <v>0</v>
      </c>
      <c r="F53" s="77">
        <v>0</v>
      </c>
      <c r="G53" s="78">
        <f t="shared" si="2"/>
        <v>0</v>
      </c>
      <c r="H53" s="87" t="s">
        <v>90</v>
      </c>
    </row>
    <row r="54" s="58" customFormat="1" ht="19.9" customHeight="1" spans="1:8">
      <c r="A54" s="55" t="s">
        <v>23</v>
      </c>
      <c r="B54" s="107"/>
      <c r="C54" s="97">
        <f>C55</f>
        <v>0</v>
      </c>
      <c r="D54" s="97">
        <v>0</v>
      </c>
      <c r="E54" s="76">
        <f t="shared" si="3"/>
        <v>0</v>
      </c>
      <c r="F54" s="77">
        <v>0</v>
      </c>
      <c r="G54" s="78">
        <f t="shared" ref="G54:G58" si="4">D54/$D$5*100</f>
        <v>0</v>
      </c>
      <c r="H54" s="87"/>
    </row>
    <row r="55" s="58" customFormat="1" ht="22.15" customHeight="1" spans="1:8">
      <c r="A55" s="108">
        <v>1100901</v>
      </c>
      <c r="B55" s="107" t="s">
        <v>91</v>
      </c>
      <c r="C55" s="97">
        <f>SUM(C56:C58)</f>
        <v>0</v>
      </c>
      <c r="D55" s="97">
        <v>0</v>
      </c>
      <c r="E55" s="76">
        <f t="shared" si="3"/>
        <v>0</v>
      </c>
      <c r="F55" s="77">
        <v>0</v>
      </c>
      <c r="G55" s="78">
        <f t="shared" si="4"/>
        <v>0</v>
      </c>
      <c r="H55" s="87"/>
    </row>
    <row r="56" s="58" customFormat="1" ht="22.15" hidden="1" customHeight="1" spans="1:8">
      <c r="A56" s="109">
        <v>110090101</v>
      </c>
      <c r="B56" s="110" t="s">
        <v>92</v>
      </c>
      <c r="C56" s="97">
        <v>0</v>
      </c>
      <c r="D56" s="98">
        <v>0</v>
      </c>
      <c r="E56" s="76">
        <f t="shared" si="3"/>
        <v>0</v>
      </c>
      <c r="F56" s="77">
        <v>0</v>
      </c>
      <c r="G56" s="78">
        <f t="shared" si="4"/>
        <v>0</v>
      </c>
      <c r="H56" s="87"/>
    </row>
    <row r="57" s="58" customFormat="1" ht="22.15" hidden="1" customHeight="1" spans="1:8">
      <c r="A57" s="109">
        <v>110090102</v>
      </c>
      <c r="B57" s="110" t="s">
        <v>93</v>
      </c>
      <c r="C57" s="97">
        <v>0</v>
      </c>
      <c r="D57" s="98">
        <v>0</v>
      </c>
      <c r="E57" s="76">
        <f t="shared" si="3"/>
        <v>0</v>
      </c>
      <c r="F57" s="77">
        <v>0</v>
      </c>
      <c r="G57" s="78">
        <f t="shared" si="4"/>
        <v>0</v>
      </c>
      <c r="H57" s="87"/>
    </row>
    <row r="58" s="58" customFormat="1" ht="22.15" hidden="1" customHeight="1" spans="1:8">
      <c r="A58" s="109">
        <v>110090199</v>
      </c>
      <c r="B58" s="110" t="s">
        <v>94</v>
      </c>
      <c r="C58" s="97">
        <v>0</v>
      </c>
      <c r="D58" s="98">
        <v>0</v>
      </c>
      <c r="E58" s="76">
        <f t="shared" si="3"/>
        <v>0</v>
      </c>
      <c r="F58" s="77">
        <v>0</v>
      </c>
      <c r="G58" s="78">
        <f t="shared" si="4"/>
        <v>0</v>
      </c>
      <c r="H58" s="87"/>
    </row>
    <row r="59" s="59" customFormat="1" ht="22.15" customHeight="1" spans="1:8">
      <c r="A59" s="111" t="s">
        <v>95</v>
      </c>
      <c r="B59" s="112"/>
      <c r="C59" s="75">
        <f>C5+C29+C47+C51+C54</f>
        <v>18087</v>
      </c>
      <c r="D59" s="113">
        <v>13681.151539</v>
      </c>
      <c r="E59" s="76">
        <f t="shared" si="3"/>
        <v>-4405.848461</v>
      </c>
      <c r="F59" s="77">
        <f>E59/C59*100</f>
        <v>-24.3591997622602</v>
      </c>
      <c r="G59" s="78">
        <f t="shared" si="2"/>
        <v>120.241090682979</v>
      </c>
      <c r="H59" s="87"/>
    </row>
    <row r="60" s="59" customFormat="1" ht="22.15" customHeight="1" spans="2:8">
      <c r="B60" s="114"/>
      <c r="C60" s="115"/>
      <c r="D60" s="115"/>
      <c r="E60" s="116"/>
      <c r="F60" s="117"/>
      <c r="G60" s="118"/>
      <c r="H60" s="119"/>
    </row>
    <row r="61" ht="22.15" customHeight="1"/>
  </sheetData>
  <mergeCells count="4">
    <mergeCell ref="A2:H2"/>
    <mergeCell ref="A29:B29"/>
    <mergeCell ref="A47:B47"/>
    <mergeCell ref="A59:B59"/>
  </mergeCells>
  <dataValidations count="1">
    <dataValidation type="whole" operator="between" allowBlank="1" showInputMessage="1" showErrorMessage="1" error="请输入整数！" sqref="C31 IG31:II31 SC31:SE31 ABY31:ACA31 ALU31:ALW31 AVQ31:AVS31 BFM31:BFO31 BPI31:BPK31 BZE31:BZG31 CJA31:CJC31 CSW31:CSY31 DCS31:DCU31 DMO31:DMQ31 DWK31:DWM31 EGG31:EGI31 EQC31:EQE31 EZY31:FAA31 FJU31:FJW31 FTQ31:FTS31 GDM31:GDO31 GNI31:GNK31 GXE31:GXG31 HHA31:HHC31 HQW31:HQY31 IAS31:IAU31 IKO31:IKQ31 IUK31:IUM31 JEG31:JEI31 JOC31:JOE31 JXY31:JYA31 KHU31:KHW31 KRQ31:KRS31 LBM31:LBO31 LLI31:LLK31 LVE31:LVG31 MFA31:MFC31 MOW31:MOY31 MYS31:MYU31 NIO31:NIQ31 NSK31:NSM31 OCG31:OCI31 OMC31:OME31 OVY31:OWA31 PFU31:PFW31 PPQ31:PPS31 PZM31:PZO31 QJI31:QJK31 QTE31:QTG31 RDA31:RDC31 RMW31:RMY31 RWS31:RWU31 SGO31:SGQ31 SQK31:SQM31 TAG31:TAI31 TKC31:TKE31 TTY31:TUA31 UDU31:UDW31 UNQ31:UNS31 UXM31:UXO31 VHI31:VHK31 VRE31:VRG31 WBA31:WBC31 WKW31:WKY31 WUS31:WUU31 C65572:D65572 IG65572:II65572 SC65572:SE65572 ABY65572:ACA65572 ALU65572:ALW65572 AVQ65572:AVS65572 BFM65572:BFO65572 BPI65572:BPK65572 BZE65572:BZG65572 CJA65572:CJC65572 CSW65572:CSY65572 DCS65572:DCU65572 DMO65572:DMQ65572 DWK65572:DWM65572 EGG65572:EGI65572 EQC65572:EQE65572 EZY65572:FAA65572 FJU65572:FJW65572 FTQ65572:FTS65572 GDM65572:GDO65572 GNI65572:GNK65572 GXE65572:GXG65572 HHA65572:HHC65572 HQW65572:HQY65572 IAS65572:IAU65572 IKO65572:IKQ65572 IUK65572:IUM65572 JEG65572:JEI65572 JOC65572:JOE65572 JXY65572:JYA65572 KHU65572:KHW65572 KRQ65572:KRS65572 LBM65572:LBO65572 LLI65572:LLK65572 LVE65572:LVG65572 MFA65572:MFC65572 MOW65572:MOY65572 MYS65572:MYU65572 NIO65572:NIQ65572 NSK65572:NSM65572 OCG65572:OCI65572 OMC65572:OME65572 OVY65572:OWA65572 PFU65572:PFW65572 PPQ65572:PPS65572 PZM65572:PZO65572 QJI65572:QJK65572 QTE65572:QTG65572 RDA65572:RDC65572 RMW65572:RMY65572 RWS65572:RWU65572 SGO65572:SGQ65572 SQK65572:SQM65572 TAG65572:TAI65572 TKC65572:TKE65572 TTY65572:TUA65572 UDU65572:UDW65572 UNQ65572:UNS65572 UXM65572:UXO65572 VHI65572:VHK65572 VRE65572:VRG65572 WBA65572:WBC65572 WKW65572:WKY65572 WUS65572:WUU65572 C131108:D131108 IG131108:II131108 SC131108:SE131108 ABY131108:ACA131108 ALU131108:ALW131108 AVQ131108:AVS131108 BFM131108:BFO131108 BPI131108:BPK131108 BZE131108:BZG131108 CJA131108:CJC131108 CSW131108:CSY131108 DCS131108:DCU131108 DMO131108:DMQ131108 DWK131108:DWM131108 EGG131108:EGI131108 EQC131108:EQE131108 EZY131108:FAA131108 FJU131108:FJW131108 FTQ131108:FTS131108 GDM131108:GDO131108 GNI131108:GNK131108 GXE131108:GXG131108 HHA131108:HHC131108 HQW131108:HQY131108 IAS131108:IAU131108 IKO131108:IKQ131108 IUK131108:IUM131108 JEG131108:JEI131108 JOC131108:JOE131108 JXY131108:JYA131108 KHU131108:KHW131108 KRQ131108:KRS131108 LBM131108:LBO131108 LLI131108:LLK131108 LVE131108:LVG131108 MFA131108:MFC131108 MOW131108:MOY131108 MYS131108:MYU131108 NIO131108:NIQ131108 NSK131108:NSM131108 OCG131108:OCI131108 OMC131108:OME131108 OVY131108:OWA131108 PFU131108:PFW131108 PPQ131108:PPS131108 PZM131108:PZO131108 QJI131108:QJK131108 QTE131108:QTG131108 RDA131108:RDC131108 RMW131108:RMY131108 RWS131108:RWU131108 SGO131108:SGQ131108 SQK131108:SQM131108 TAG131108:TAI131108 TKC131108:TKE131108 TTY131108:TUA131108 UDU131108:UDW131108 UNQ131108:UNS131108 UXM131108:UXO131108 VHI131108:VHK131108 VRE131108:VRG131108 WBA131108:WBC131108 WKW131108:WKY131108 WUS131108:WUU131108 C196644:D196644 IG196644:II196644 SC196644:SE196644 ABY196644:ACA196644 ALU196644:ALW196644 AVQ196644:AVS196644 BFM196644:BFO196644 BPI196644:BPK196644 BZE196644:BZG196644 CJA196644:CJC196644 CSW196644:CSY196644 DCS196644:DCU196644 DMO196644:DMQ196644 DWK196644:DWM196644 EGG196644:EGI196644 EQC196644:EQE196644 EZY196644:FAA196644 FJU196644:FJW196644 FTQ196644:FTS196644 GDM196644:GDO196644 GNI196644:GNK196644 GXE196644:GXG196644 HHA196644:HHC196644 HQW196644:HQY196644 IAS196644:IAU196644 IKO196644:IKQ196644 IUK196644:IUM196644 JEG196644:JEI196644 JOC196644:JOE196644 JXY196644:JYA196644 KHU196644:KHW196644 KRQ196644:KRS196644 LBM196644:LBO196644 LLI196644:LLK196644 LVE196644:LVG196644 MFA196644:MFC196644 MOW196644:MOY196644 MYS196644:MYU196644 NIO196644:NIQ196644 NSK196644:NSM196644 OCG196644:OCI196644 OMC196644:OME196644 OVY196644:OWA196644 PFU196644:PFW196644 PPQ196644:PPS196644 PZM196644:PZO196644 QJI196644:QJK196644 QTE196644:QTG196644 RDA196644:RDC196644 RMW196644:RMY196644 RWS196644:RWU196644 SGO196644:SGQ196644 SQK196644:SQM196644 TAG196644:TAI196644 TKC196644:TKE196644 TTY196644:TUA196644 UDU196644:UDW196644 UNQ196644:UNS196644 UXM196644:UXO196644 VHI196644:VHK196644 VRE196644:VRG196644 WBA196644:WBC196644 WKW196644:WKY196644 WUS196644:WUU196644 C262180:D262180 IG262180:II262180 SC262180:SE262180 ABY262180:ACA262180 ALU262180:ALW262180 AVQ262180:AVS262180 BFM262180:BFO262180 BPI262180:BPK262180 BZE262180:BZG262180 CJA262180:CJC262180 CSW262180:CSY262180 DCS262180:DCU262180 DMO262180:DMQ262180 DWK262180:DWM262180 EGG262180:EGI262180 EQC262180:EQE262180 EZY262180:FAA262180 FJU262180:FJW262180 FTQ262180:FTS262180 GDM262180:GDO262180 GNI262180:GNK262180 GXE262180:GXG262180 HHA262180:HHC262180 HQW262180:HQY262180 IAS262180:IAU262180 IKO262180:IKQ262180 IUK262180:IUM262180 JEG262180:JEI262180 JOC262180:JOE262180 JXY262180:JYA262180 KHU262180:KHW262180 KRQ262180:KRS262180 LBM262180:LBO262180 LLI262180:LLK262180 LVE262180:LVG262180 MFA262180:MFC262180 MOW262180:MOY262180 MYS262180:MYU262180 NIO262180:NIQ262180 NSK262180:NSM262180 OCG262180:OCI262180 OMC262180:OME262180 OVY262180:OWA262180 PFU262180:PFW262180 PPQ262180:PPS262180 PZM262180:PZO262180 QJI262180:QJK262180 QTE262180:QTG262180 RDA262180:RDC262180 RMW262180:RMY262180 RWS262180:RWU262180 SGO262180:SGQ262180 SQK262180:SQM262180 TAG262180:TAI262180 TKC262180:TKE262180 TTY262180:TUA262180 UDU262180:UDW262180 UNQ262180:UNS262180 UXM262180:UXO262180 VHI262180:VHK262180 VRE262180:VRG262180 WBA262180:WBC262180 WKW262180:WKY262180 WUS262180:WUU262180 C327716:D327716 IG327716:II327716 SC327716:SE327716 ABY327716:ACA327716 ALU327716:ALW327716 AVQ327716:AVS327716 BFM327716:BFO327716 BPI327716:BPK327716 BZE327716:BZG327716 CJA327716:CJC327716 CSW327716:CSY327716 DCS327716:DCU327716 DMO327716:DMQ327716 DWK327716:DWM327716 EGG327716:EGI327716 EQC327716:EQE327716 EZY327716:FAA327716 FJU327716:FJW327716 FTQ327716:FTS327716 GDM327716:GDO327716 GNI327716:GNK327716 GXE327716:GXG327716 HHA327716:HHC327716 HQW327716:HQY327716 IAS327716:IAU327716 IKO327716:IKQ327716 IUK327716:IUM327716 JEG327716:JEI327716 JOC327716:JOE327716 JXY327716:JYA327716 KHU327716:KHW327716 KRQ327716:KRS327716 LBM327716:LBO327716 LLI327716:LLK327716 LVE327716:LVG327716 MFA327716:MFC327716 MOW327716:MOY327716 MYS327716:MYU327716 NIO327716:NIQ327716 NSK327716:NSM327716 OCG327716:OCI327716 OMC327716:OME327716 OVY327716:OWA327716 PFU327716:PFW327716 PPQ327716:PPS327716 PZM327716:PZO327716 QJI327716:QJK327716 QTE327716:QTG327716 RDA327716:RDC327716 RMW327716:RMY327716 RWS327716:RWU327716 SGO327716:SGQ327716 SQK327716:SQM327716 TAG327716:TAI327716 TKC327716:TKE327716 TTY327716:TUA327716 UDU327716:UDW327716 UNQ327716:UNS327716 UXM327716:UXO327716 VHI327716:VHK327716 VRE327716:VRG327716 WBA327716:WBC327716 WKW327716:WKY327716 WUS327716:WUU327716 C393252:D393252 IG393252:II393252 SC393252:SE393252 ABY393252:ACA393252 ALU393252:ALW393252 AVQ393252:AVS393252 BFM393252:BFO393252 BPI393252:BPK393252 BZE393252:BZG393252 CJA393252:CJC393252 CSW393252:CSY393252 DCS393252:DCU393252 DMO393252:DMQ393252 DWK393252:DWM393252 EGG393252:EGI393252 EQC393252:EQE393252 EZY393252:FAA393252 FJU393252:FJW393252 FTQ393252:FTS393252 GDM393252:GDO393252 GNI393252:GNK393252 GXE393252:GXG393252 HHA393252:HHC393252 HQW393252:HQY393252 IAS393252:IAU393252 IKO393252:IKQ393252 IUK393252:IUM393252 JEG393252:JEI393252 JOC393252:JOE393252 JXY393252:JYA393252 KHU393252:KHW393252 KRQ393252:KRS393252 LBM393252:LBO393252 LLI393252:LLK393252 LVE393252:LVG393252 MFA393252:MFC393252 MOW393252:MOY393252 MYS393252:MYU393252 NIO393252:NIQ393252 NSK393252:NSM393252 OCG393252:OCI393252 OMC393252:OME393252 OVY393252:OWA393252 PFU393252:PFW393252 PPQ393252:PPS393252 PZM393252:PZO393252 QJI393252:QJK393252 QTE393252:QTG393252 RDA393252:RDC393252 RMW393252:RMY393252 RWS393252:RWU393252 SGO393252:SGQ393252 SQK393252:SQM393252 TAG393252:TAI393252 TKC393252:TKE393252 TTY393252:TUA393252 UDU393252:UDW393252 UNQ393252:UNS393252 UXM393252:UXO393252 VHI393252:VHK393252 VRE393252:VRG393252 WBA393252:WBC393252 WKW393252:WKY393252 WUS393252:WUU393252 C458788:D458788 IG458788:II458788 SC458788:SE458788 ABY458788:ACA458788 ALU458788:ALW458788 AVQ458788:AVS458788 BFM458788:BFO458788 BPI458788:BPK458788 BZE458788:BZG458788 CJA458788:CJC458788 CSW458788:CSY458788 DCS458788:DCU458788 DMO458788:DMQ458788 DWK458788:DWM458788 EGG458788:EGI458788 EQC458788:EQE458788 EZY458788:FAA458788 FJU458788:FJW458788 FTQ458788:FTS458788 GDM458788:GDO458788 GNI458788:GNK458788 GXE458788:GXG458788 HHA458788:HHC458788 HQW458788:HQY458788 IAS458788:IAU458788 IKO458788:IKQ458788 IUK458788:IUM458788 JEG458788:JEI458788 JOC458788:JOE458788 JXY458788:JYA458788 KHU458788:KHW458788 KRQ458788:KRS458788 LBM458788:LBO458788 LLI458788:LLK458788 LVE458788:LVG458788 MFA458788:MFC458788 MOW458788:MOY458788 MYS458788:MYU458788 NIO458788:NIQ458788 NSK458788:NSM458788 OCG458788:OCI458788 OMC458788:OME458788 OVY458788:OWA458788 PFU458788:PFW458788 PPQ458788:PPS458788 PZM458788:PZO458788 QJI458788:QJK458788 QTE458788:QTG458788 RDA458788:RDC458788 RMW458788:RMY458788 RWS458788:RWU458788 SGO458788:SGQ458788 SQK458788:SQM458788 TAG458788:TAI458788 TKC458788:TKE458788 TTY458788:TUA458788 UDU458788:UDW458788 UNQ458788:UNS458788 UXM458788:UXO458788 VHI458788:VHK458788 VRE458788:VRG458788 WBA458788:WBC458788 WKW458788:WKY458788 WUS458788:WUU458788 C524324:D524324 IG524324:II524324 SC524324:SE524324 ABY524324:ACA524324 ALU524324:ALW524324 AVQ524324:AVS524324 BFM524324:BFO524324 BPI524324:BPK524324 BZE524324:BZG524324 CJA524324:CJC524324 CSW524324:CSY524324 DCS524324:DCU524324 DMO524324:DMQ524324 DWK524324:DWM524324 EGG524324:EGI524324 EQC524324:EQE524324 EZY524324:FAA524324 FJU524324:FJW524324 FTQ524324:FTS524324 GDM524324:GDO524324 GNI524324:GNK524324 GXE524324:GXG524324 HHA524324:HHC524324 HQW524324:HQY524324 IAS524324:IAU524324 IKO524324:IKQ524324 IUK524324:IUM524324 JEG524324:JEI524324 JOC524324:JOE524324 JXY524324:JYA524324 KHU524324:KHW524324 KRQ524324:KRS524324 LBM524324:LBO524324 LLI524324:LLK524324 LVE524324:LVG524324 MFA524324:MFC524324 MOW524324:MOY524324 MYS524324:MYU524324 NIO524324:NIQ524324 NSK524324:NSM524324 OCG524324:OCI524324 OMC524324:OME524324 OVY524324:OWA524324 PFU524324:PFW524324 PPQ524324:PPS524324 PZM524324:PZO524324 QJI524324:QJK524324 QTE524324:QTG524324 RDA524324:RDC524324 RMW524324:RMY524324 RWS524324:RWU524324 SGO524324:SGQ524324 SQK524324:SQM524324 TAG524324:TAI524324 TKC524324:TKE524324 TTY524324:TUA524324 UDU524324:UDW524324 UNQ524324:UNS524324 UXM524324:UXO524324 VHI524324:VHK524324 VRE524324:VRG524324 WBA524324:WBC524324 WKW524324:WKY524324 WUS524324:WUU524324 C589860:D589860 IG589860:II589860 SC589860:SE589860 ABY589860:ACA589860 ALU589860:ALW589860 AVQ589860:AVS589860 BFM589860:BFO589860 BPI589860:BPK589860 BZE589860:BZG589860 CJA589860:CJC589860 CSW589860:CSY589860 DCS589860:DCU589860 DMO589860:DMQ589860 DWK589860:DWM589860 EGG589860:EGI589860 EQC589860:EQE589860 EZY589860:FAA589860 FJU589860:FJW589860 FTQ589860:FTS589860 GDM589860:GDO589860 GNI589860:GNK589860 GXE589860:GXG589860 HHA589860:HHC589860 HQW589860:HQY589860 IAS589860:IAU589860 IKO589860:IKQ589860 IUK589860:IUM589860 JEG589860:JEI589860 JOC589860:JOE589860 JXY589860:JYA589860 KHU589860:KHW589860 KRQ589860:KRS589860 LBM589860:LBO589860 LLI589860:LLK589860 LVE589860:LVG589860 MFA589860:MFC589860 MOW589860:MOY589860 MYS589860:MYU589860 NIO589860:NIQ589860 NSK589860:NSM589860 OCG589860:OCI589860 OMC589860:OME589860 OVY589860:OWA589860 PFU589860:PFW589860 PPQ589860:PPS589860 PZM589860:PZO589860 QJI589860:QJK589860 QTE589860:QTG589860 RDA589860:RDC589860 RMW589860:RMY589860 RWS589860:RWU589860 SGO589860:SGQ589860 SQK589860:SQM589860 TAG589860:TAI589860 TKC589860:TKE589860 TTY589860:TUA589860 UDU589860:UDW589860 UNQ589860:UNS589860 UXM589860:UXO589860 VHI589860:VHK589860 VRE589860:VRG589860 WBA589860:WBC589860 WKW589860:WKY589860 WUS589860:WUU589860 C655396:D655396 IG655396:II655396 SC655396:SE655396 ABY655396:ACA655396 ALU655396:ALW655396 AVQ655396:AVS655396 BFM655396:BFO655396 BPI655396:BPK655396 BZE655396:BZG655396 CJA655396:CJC655396 CSW655396:CSY655396 DCS655396:DCU655396 DMO655396:DMQ655396 DWK655396:DWM655396 EGG655396:EGI655396 EQC655396:EQE655396 EZY655396:FAA655396 FJU655396:FJW655396 FTQ655396:FTS655396 GDM655396:GDO655396 GNI655396:GNK655396 GXE655396:GXG655396 HHA655396:HHC655396 HQW655396:HQY655396 IAS655396:IAU655396 IKO655396:IKQ655396 IUK655396:IUM655396 JEG655396:JEI655396 JOC655396:JOE655396 JXY655396:JYA655396 KHU655396:KHW655396 KRQ655396:KRS655396 LBM655396:LBO655396 LLI655396:LLK655396 LVE655396:LVG655396 MFA655396:MFC655396 MOW655396:MOY655396 MYS655396:MYU655396 NIO655396:NIQ655396 NSK655396:NSM655396 OCG655396:OCI655396 OMC655396:OME655396 OVY655396:OWA655396 PFU655396:PFW655396 PPQ655396:PPS655396 PZM655396:PZO655396 QJI655396:QJK655396 QTE655396:QTG655396 RDA655396:RDC655396 RMW655396:RMY655396 RWS655396:RWU655396 SGO655396:SGQ655396 SQK655396:SQM655396 TAG655396:TAI655396 TKC655396:TKE655396 TTY655396:TUA655396 UDU655396:UDW655396 UNQ655396:UNS655396 UXM655396:UXO655396 VHI655396:VHK655396 VRE655396:VRG655396 WBA655396:WBC655396 WKW655396:WKY655396 WUS655396:WUU655396 C720932:D720932 IG720932:II720932 SC720932:SE720932 ABY720932:ACA720932 ALU720932:ALW720932 AVQ720932:AVS720932 BFM720932:BFO720932 BPI720932:BPK720932 BZE720932:BZG720932 CJA720932:CJC720932 CSW720932:CSY720932 DCS720932:DCU720932 DMO720932:DMQ720932 DWK720932:DWM720932 EGG720932:EGI720932 EQC720932:EQE720932 EZY720932:FAA720932 FJU720932:FJW720932 FTQ720932:FTS720932 GDM720932:GDO720932 GNI720932:GNK720932 GXE720932:GXG720932 HHA720932:HHC720932 HQW720932:HQY720932 IAS720932:IAU720932 IKO720932:IKQ720932 IUK720932:IUM720932 JEG720932:JEI720932 JOC720932:JOE720932 JXY720932:JYA720932 KHU720932:KHW720932 KRQ720932:KRS720932 LBM720932:LBO720932 LLI720932:LLK720932 LVE720932:LVG720932 MFA720932:MFC720932 MOW720932:MOY720932 MYS720932:MYU720932 NIO720932:NIQ720932 NSK720932:NSM720932 OCG720932:OCI720932 OMC720932:OME720932 OVY720932:OWA720932 PFU720932:PFW720932 PPQ720932:PPS720932 PZM720932:PZO720932 QJI720932:QJK720932 QTE720932:QTG720932 RDA720932:RDC720932 RMW720932:RMY720932 RWS720932:RWU720932 SGO720932:SGQ720932 SQK720932:SQM720932 TAG720932:TAI720932 TKC720932:TKE720932 TTY720932:TUA720932 UDU720932:UDW720932 UNQ720932:UNS720932 UXM720932:UXO720932 VHI720932:VHK720932 VRE720932:VRG720932 WBA720932:WBC720932 WKW720932:WKY720932 WUS720932:WUU720932 C786468:D786468 IG786468:II786468 SC786468:SE786468 ABY786468:ACA786468 ALU786468:ALW786468 AVQ786468:AVS786468 BFM786468:BFO786468 BPI786468:BPK786468 BZE786468:BZG786468 CJA786468:CJC786468 CSW786468:CSY786468 DCS786468:DCU786468 DMO786468:DMQ786468 DWK786468:DWM786468 EGG786468:EGI786468 EQC786468:EQE786468 EZY786468:FAA786468 FJU786468:FJW786468 FTQ786468:FTS786468 GDM786468:GDO786468 GNI786468:GNK786468 GXE786468:GXG786468 HHA786468:HHC786468 HQW786468:HQY786468 IAS786468:IAU786468 IKO786468:IKQ786468 IUK786468:IUM786468 JEG786468:JEI786468 JOC786468:JOE786468 JXY786468:JYA786468 KHU786468:KHW786468 KRQ786468:KRS786468 LBM786468:LBO786468 LLI786468:LLK786468 LVE786468:LVG786468 MFA786468:MFC786468 MOW786468:MOY786468 MYS786468:MYU786468 NIO786468:NIQ786468 NSK786468:NSM786468 OCG786468:OCI786468 OMC786468:OME786468 OVY786468:OWA786468 PFU786468:PFW786468 PPQ786468:PPS786468 PZM786468:PZO786468 QJI786468:QJK786468 QTE786468:QTG786468 RDA786468:RDC786468 RMW786468:RMY786468 RWS786468:RWU786468 SGO786468:SGQ786468 SQK786468:SQM786468 TAG786468:TAI786468 TKC786468:TKE786468 TTY786468:TUA786468 UDU786468:UDW786468 UNQ786468:UNS786468 UXM786468:UXO786468 VHI786468:VHK786468 VRE786468:VRG786468 WBA786468:WBC786468 WKW786468:WKY786468 WUS786468:WUU786468 C852004:D852004 IG852004:II852004 SC852004:SE852004 ABY852004:ACA852004 ALU852004:ALW852004 AVQ852004:AVS852004 BFM852004:BFO852004 BPI852004:BPK852004 BZE852004:BZG852004 CJA852004:CJC852004 CSW852004:CSY852004 DCS852004:DCU852004 DMO852004:DMQ852004 DWK852004:DWM852004 EGG852004:EGI852004 EQC852004:EQE852004 EZY852004:FAA852004 FJU852004:FJW852004 FTQ852004:FTS852004 GDM852004:GDO852004 GNI852004:GNK852004 GXE852004:GXG852004 HHA852004:HHC852004 HQW852004:HQY852004 IAS852004:IAU852004 IKO852004:IKQ852004 IUK852004:IUM852004 JEG852004:JEI852004 JOC852004:JOE852004 JXY852004:JYA852004 KHU852004:KHW852004 KRQ852004:KRS852004 LBM852004:LBO852004 LLI852004:LLK852004 LVE852004:LVG852004 MFA852004:MFC852004 MOW852004:MOY852004 MYS852004:MYU852004 NIO852004:NIQ852004 NSK852004:NSM852004 OCG852004:OCI852004 OMC852004:OME852004 OVY852004:OWA852004 PFU852004:PFW852004 PPQ852004:PPS852004 PZM852004:PZO852004 QJI852004:QJK852004 QTE852004:QTG852004 RDA852004:RDC852004 RMW852004:RMY852004 RWS852004:RWU852004 SGO852004:SGQ852004 SQK852004:SQM852004 TAG852004:TAI852004 TKC852004:TKE852004 TTY852004:TUA852004 UDU852004:UDW852004 UNQ852004:UNS852004 UXM852004:UXO852004 VHI852004:VHK852004 VRE852004:VRG852004 WBA852004:WBC852004 WKW852004:WKY852004 WUS852004:WUU852004 C917540:D917540 IG917540:II917540 SC917540:SE917540 ABY917540:ACA917540 ALU917540:ALW917540 AVQ917540:AVS917540 BFM917540:BFO917540 BPI917540:BPK917540 BZE917540:BZG917540 CJA917540:CJC917540 CSW917540:CSY917540 DCS917540:DCU917540 DMO917540:DMQ917540 DWK917540:DWM917540 EGG917540:EGI917540 EQC917540:EQE917540 EZY917540:FAA917540 FJU917540:FJW917540 FTQ917540:FTS917540 GDM917540:GDO917540 GNI917540:GNK917540 GXE917540:GXG917540 HHA917540:HHC917540 HQW917540:HQY917540 IAS917540:IAU917540 IKO917540:IKQ917540 IUK917540:IUM917540 JEG917540:JEI917540 JOC917540:JOE917540 JXY917540:JYA917540 KHU917540:KHW917540 KRQ917540:KRS917540 LBM917540:LBO917540 LLI917540:LLK917540 LVE917540:LVG917540 MFA917540:MFC917540 MOW917540:MOY917540 MYS917540:MYU917540 NIO917540:NIQ917540 NSK917540:NSM917540 OCG917540:OCI917540 OMC917540:OME917540 OVY917540:OWA917540 PFU917540:PFW917540 PPQ917540:PPS917540 PZM917540:PZO917540 QJI917540:QJK917540 QTE917540:QTG917540 RDA917540:RDC917540 RMW917540:RMY917540 RWS917540:RWU917540 SGO917540:SGQ917540 SQK917540:SQM917540 TAG917540:TAI917540 TKC917540:TKE917540 TTY917540:TUA917540 UDU917540:UDW917540 UNQ917540:UNS917540 UXM917540:UXO917540 VHI917540:VHK917540 VRE917540:VRG917540 WBA917540:WBC917540 WKW917540:WKY917540 WUS917540:WUU917540 C983076:D983076 IG983076:II983076 SC983076:SE983076 ABY983076:ACA983076 ALU983076:ALW983076 AVQ983076:AVS983076 BFM983076:BFO983076 BPI983076:BPK983076 BZE983076:BZG983076 CJA983076:CJC983076 CSW983076:CSY983076 DCS983076:DCU983076 DMO983076:DMQ983076 DWK983076:DWM983076 EGG983076:EGI983076 EQC983076:EQE983076 EZY983076:FAA983076 FJU983076:FJW983076 FTQ983076:FTS983076 GDM983076:GDO983076 GNI983076:GNK983076 GXE983076:GXG983076 HHA983076:HHC983076 HQW983076:HQY983076 IAS983076:IAU983076 IKO983076:IKQ983076 IUK983076:IUM983076 JEG983076:JEI983076 JOC983076:JOE983076 JXY983076:JYA983076 KHU983076:KHW983076 KRQ983076:KRS983076 LBM983076:LBO983076 LLI983076:LLK983076 LVE983076:LVG983076 MFA983076:MFC983076 MOW983076:MOY983076 MYS983076:MYU983076 NIO983076:NIQ983076 NSK983076:NSM983076 OCG983076:OCI983076 OMC983076:OME983076 OVY983076:OWA983076 PFU983076:PFW983076 PPQ983076:PPS983076 PZM983076:PZO983076 QJI983076:QJK983076 QTE983076:QTG983076 RDA983076:RDC983076 RMW983076:RMY983076 RWS983076:RWU983076 SGO983076:SGQ983076 SQK983076:SQM983076 TAG983076:TAI983076 TKC983076:TKE983076 TTY983076:TUA983076 UDU983076:UDW983076 UNQ983076:UNS983076 UXM983076:UXO983076 VHI983076:VHK983076 VRE983076:VRG983076 WBA983076:WBC983076 WKW983076:WKY983076 WUS983076:WUU983076">
      <formula1>-100000000</formula1>
      <formula2>100000000</formula2>
    </dataValidation>
  </dataValidations>
  <printOptions horizontalCentered="1"/>
  <pageMargins left="0.590277777777778" right="0.393055555555556" top="0.393055555555556" bottom="0.393055555555556" header="0" footer="0.196527777777778"/>
  <pageSetup paperSize="9" scale="102" orientation="landscape" horizontalDpi="6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406"/>
  <sheetViews>
    <sheetView workbookViewId="0">
      <pane xSplit="2" ySplit="5" topLeftCell="C692" activePane="bottomRight" state="frozen"/>
      <selection/>
      <selection pane="topRight"/>
      <selection pane="bottomLeft"/>
      <selection pane="bottomRight" activeCell="I1400" sqref="I1400"/>
    </sheetView>
  </sheetViews>
  <sheetFormatPr defaultColWidth="9" defaultRowHeight="13.5" outlineLevelCol="5"/>
  <cols>
    <col min="1" max="1" width="11.625" style="34" customWidth="1"/>
    <col min="2" max="2" width="38" style="34" customWidth="1"/>
    <col min="3" max="3" width="12.625" style="35" customWidth="1"/>
    <col min="4" max="4" width="12.25" style="35" customWidth="1"/>
    <col min="5" max="5" width="14" style="36" customWidth="1"/>
    <col min="6" max="6" width="13.375" style="37" customWidth="1"/>
    <col min="7" max="16384" width="9" style="36"/>
  </cols>
  <sheetData>
    <row r="1" s="1" customFormat="1" ht="16.9" customHeight="1" spans="1:6">
      <c r="A1" s="34" t="s">
        <v>96</v>
      </c>
      <c r="B1" s="38"/>
      <c r="C1" s="39"/>
      <c r="D1" s="39"/>
      <c r="F1" s="40"/>
    </row>
    <row r="2" s="33" customFormat="1" ht="25.5" spans="1:6">
      <c r="A2" s="7" t="s">
        <v>97</v>
      </c>
      <c r="B2" s="7"/>
      <c r="C2" s="7"/>
      <c r="D2" s="7"/>
      <c r="E2" s="7"/>
      <c r="F2" s="7"/>
    </row>
    <row r="3" s="1" customFormat="1" ht="19.5" customHeight="1" spans="1:6">
      <c r="A3" s="38"/>
      <c r="B3" s="41" t="s">
        <v>98</v>
      </c>
      <c r="C3" s="39"/>
      <c r="D3" s="39"/>
      <c r="F3" s="42" t="s">
        <v>37</v>
      </c>
    </row>
    <row r="4" s="1" customFormat="1" ht="33" customHeight="1" spans="1:6">
      <c r="A4" s="32" t="s">
        <v>6</v>
      </c>
      <c r="B4" s="32" t="s">
        <v>7</v>
      </c>
      <c r="C4" s="43" t="s">
        <v>8</v>
      </c>
      <c r="D4" s="43" t="s">
        <v>9</v>
      </c>
      <c r="E4" s="44" t="s">
        <v>38</v>
      </c>
      <c r="F4" s="45" t="s">
        <v>10</v>
      </c>
    </row>
    <row r="5" s="1" customFormat="1" ht="19.9" customHeight="1" spans="1:6">
      <c r="A5" s="46" t="s">
        <v>12</v>
      </c>
      <c r="B5" s="47"/>
      <c r="C5" s="48">
        <f>C6+C252+C291+C310+C399+C454+C510+C566+C694+C767+C845+C868+C993+C1057+C1123+C1143+C1172+C1182+C1267+C1247+C1320++C1377+C1378+C1382+C1390</f>
        <v>16909</v>
      </c>
      <c r="D5" s="48">
        <v>12404.151539</v>
      </c>
      <c r="E5" s="48">
        <f>D5-C5</f>
        <v>-4504.848461</v>
      </c>
      <c r="F5" s="49">
        <f>IF(C5&lt;&gt;0,E5/C5*100," ")</f>
        <v>-26.6417201549471</v>
      </c>
    </row>
    <row r="6" s="1" customFormat="1" ht="19.9" customHeight="1" spans="1:6">
      <c r="A6" s="29">
        <v>201</v>
      </c>
      <c r="B6" s="29" t="s">
        <v>99</v>
      </c>
      <c r="C6" s="48">
        <f>C7+C19+C28+C39+C51+C62+C73+C85+C94+C107+C117+C126+C137+C151+C158+C166+C172+C179+C186+C193+C200+C206+C214+C220+C226+C232+C249</f>
        <v>3840</v>
      </c>
      <c r="D6" s="48">
        <v>3089.526</v>
      </c>
      <c r="E6" s="48">
        <f t="shared" ref="E6:E69" si="0">D6-C6</f>
        <v>-750.474</v>
      </c>
      <c r="F6" s="49">
        <f t="shared" ref="F6:F69" si="1">IF(C6&lt;&gt;0,E6/C6*100," ")</f>
        <v>-19.54359375</v>
      </c>
    </row>
    <row r="7" spans="1:6">
      <c r="A7" s="27">
        <v>20101</v>
      </c>
      <c r="B7" s="29" t="s">
        <v>100</v>
      </c>
      <c r="C7" s="50">
        <f>SUM(C8:C18)</f>
        <v>0</v>
      </c>
      <c r="D7" s="50">
        <v>17</v>
      </c>
      <c r="E7" s="48">
        <f t="shared" si="0"/>
        <v>17</v>
      </c>
      <c r="F7" s="49" t="str">
        <f t="shared" si="1"/>
        <v> </v>
      </c>
    </row>
    <row r="8" hidden="1" spans="1:6">
      <c r="A8" s="27">
        <v>2010101</v>
      </c>
      <c r="B8" s="28" t="s">
        <v>101</v>
      </c>
      <c r="C8" s="50"/>
      <c r="D8" s="50"/>
      <c r="E8" s="48">
        <f t="shared" si="0"/>
        <v>0</v>
      </c>
      <c r="F8" s="49" t="str">
        <f t="shared" si="1"/>
        <v> </v>
      </c>
    </row>
    <row r="9" hidden="1" spans="1:6">
      <c r="A9" s="27">
        <v>2010102</v>
      </c>
      <c r="B9" s="28" t="s">
        <v>102</v>
      </c>
      <c r="C9" s="50"/>
      <c r="D9" s="50"/>
      <c r="E9" s="48">
        <f t="shared" si="0"/>
        <v>0</v>
      </c>
      <c r="F9" s="49" t="str">
        <f t="shared" si="1"/>
        <v> </v>
      </c>
    </row>
    <row r="10" hidden="1" spans="1:6">
      <c r="A10" s="27">
        <v>2010103</v>
      </c>
      <c r="B10" s="28" t="s">
        <v>103</v>
      </c>
      <c r="C10" s="50"/>
      <c r="D10" s="50"/>
      <c r="E10" s="48">
        <f t="shared" si="0"/>
        <v>0</v>
      </c>
      <c r="F10" s="49" t="str">
        <f t="shared" si="1"/>
        <v> </v>
      </c>
    </row>
    <row r="11" spans="1:6">
      <c r="A11" s="27">
        <v>2010104</v>
      </c>
      <c r="B11" s="28" t="s">
        <v>104</v>
      </c>
      <c r="C11" s="50">
        <v>0</v>
      </c>
      <c r="D11" s="50">
        <v>10</v>
      </c>
      <c r="E11" s="48">
        <f t="shared" si="0"/>
        <v>10</v>
      </c>
      <c r="F11" s="49" t="str">
        <f t="shared" si="1"/>
        <v> </v>
      </c>
    </row>
    <row r="12" hidden="1" spans="1:6">
      <c r="A12" s="27">
        <v>2010105</v>
      </c>
      <c r="B12" s="28" t="s">
        <v>105</v>
      </c>
      <c r="C12" s="50"/>
      <c r="D12" s="50"/>
      <c r="E12" s="48">
        <f t="shared" si="0"/>
        <v>0</v>
      </c>
      <c r="F12" s="49" t="str">
        <f t="shared" si="1"/>
        <v> </v>
      </c>
    </row>
    <row r="13" hidden="1" spans="1:6">
      <c r="A13" s="27">
        <v>2010106</v>
      </c>
      <c r="B13" s="28" t="s">
        <v>106</v>
      </c>
      <c r="C13" s="50"/>
      <c r="D13" s="50"/>
      <c r="E13" s="48">
        <f t="shared" si="0"/>
        <v>0</v>
      </c>
      <c r="F13" s="49" t="str">
        <f t="shared" si="1"/>
        <v> </v>
      </c>
    </row>
    <row r="14" spans="1:6">
      <c r="A14" s="27">
        <v>2010107</v>
      </c>
      <c r="B14" s="28" t="s">
        <v>107</v>
      </c>
      <c r="C14" s="50">
        <v>0</v>
      </c>
      <c r="D14" s="50">
        <v>7</v>
      </c>
      <c r="E14" s="48">
        <f t="shared" si="0"/>
        <v>7</v>
      </c>
      <c r="F14" s="49" t="str">
        <f t="shared" si="1"/>
        <v> </v>
      </c>
    </row>
    <row r="15" hidden="1" spans="1:6">
      <c r="A15" s="27">
        <v>2010108</v>
      </c>
      <c r="B15" s="28" t="s">
        <v>108</v>
      </c>
      <c r="C15" s="50"/>
      <c r="D15" s="50"/>
      <c r="E15" s="48">
        <f t="shared" si="0"/>
        <v>0</v>
      </c>
      <c r="F15" s="49" t="str">
        <f t="shared" si="1"/>
        <v> </v>
      </c>
    </row>
    <row r="16" hidden="1" spans="1:6">
      <c r="A16" s="27">
        <v>2010109</v>
      </c>
      <c r="B16" s="28" t="s">
        <v>109</v>
      </c>
      <c r="C16" s="50"/>
      <c r="D16" s="50"/>
      <c r="E16" s="48">
        <f t="shared" si="0"/>
        <v>0</v>
      </c>
      <c r="F16" s="49" t="str">
        <f t="shared" si="1"/>
        <v> </v>
      </c>
    </row>
    <row r="17" hidden="1" spans="1:6">
      <c r="A17" s="27">
        <v>2010150</v>
      </c>
      <c r="B17" s="28" t="s">
        <v>110</v>
      </c>
      <c r="C17" s="50"/>
      <c r="D17" s="50"/>
      <c r="E17" s="48">
        <f t="shared" si="0"/>
        <v>0</v>
      </c>
      <c r="F17" s="49" t="str">
        <f t="shared" si="1"/>
        <v> </v>
      </c>
    </row>
    <row r="18" hidden="1" spans="1:6">
      <c r="A18" s="27">
        <v>2010199</v>
      </c>
      <c r="B18" s="28" t="s">
        <v>111</v>
      </c>
      <c r="C18" s="50"/>
      <c r="D18" s="50"/>
      <c r="E18" s="48">
        <f t="shared" si="0"/>
        <v>0</v>
      </c>
      <c r="F18" s="49" t="str">
        <f t="shared" si="1"/>
        <v> </v>
      </c>
    </row>
    <row r="19" spans="1:6">
      <c r="A19" s="27">
        <v>20102</v>
      </c>
      <c r="B19" s="29" t="s">
        <v>112</v>
      </c>
      <c r="C19" s="50">
        <f>SUM(C20:C27)</f>
        <v>0</v>
      </c>
      <c r="D19" s="50">
        <v>0</v>
      </c>
      <c r="E19" s="48">
        <f t="shared" si="0"/>
        <v>0</v>
      </c>
      <c r="F19" s="49" t="str">
        <f t="shared" si="1"/>
        <v> </v>
      </c>
    </row>
    <row r="20" hidden="1" spans="1:6">
      <c r="A20" s="27">
        <v>2010201</v>
      </c>
      <c r="B20" s="28" t="s">
        <v>101</v>
      </c>
      <c r="C20" s="50"/>
      <c r="D20" s="50"/>
      <c r="E20" s="48">
        <f t="shared" si="0"/>
        <v>0</v>
      </c>
      <c r="F20" s="49" t="str">
        <f t="shared" si="1"/>
        <v> </v>
      </c>
    </row>
    <row r="21" hidden="1" spans="1:6">
      <c r="A21" s="27">
        <v>2010202</v>
      </c>
      <c r="B21" s="28" t="s">
        <v>102</v>
      </c>
      <c r="C21" s="50"/>
      <c r="D21" s="50"/>
      <c r="E21" s="48">
        <f t="shared" si="0"/>
        <v>0</v>
      </c>
      <c r="F21" s="49" t="str">
        <f t="shared" si="1"/>
        <v> </v>
      </c>
    </row>
    <row r="22" hidden="1" spans="1:6">
      <c r="A22" s="27">
        <v>2010203</v>
      </c>
      <c r="B22" s="28" t="s">
        <v>103</v>
      </c>
      <c r="C22" s="50"/>
      <c r="D22" s="50"/>
      <c r="E22" s="48">
        <f t="shared" si="0"/>
        <v>0</v>
      </c>
      <c r="F22" s="49" t="str">
        <f t="shared" si="1"/>
        <v> </v>
      </c>
    </row>
    <row r="23" hidden="1" spans="1:6">
      <c r="A23" s="27">
        <v>2010204</v>
      </c>
      <c r="B23" s="28" t="s">
        <v>113</v>
      </c>
      <c r="C23" s="50"/>
      <c r="D23" s="50"/>
      <c r="E23" s="48">
        <f t="shared" si="0"/>
        <v>0</v>
      </c>
      <c r="F23" s="49" t="str">
        <f t="shared" si="1"/>
        <v> </v>
      </c>
    </row>
    <row r="24" hidden="1" spans="1:6">
      <c r="A24" s="27">
        <v>2010205</v>
      </c>
      <c r="B24" s="28" t="s">
        <v>114</v>
      </c>
      <c r="C24" s="50"/>
      <c r="D24" s="50"/>
      <c r="E24" s="48">
        <f t="shared" si="0"/>
        <v>0</v>
      </c>
      <c r="F24" s="49" t="str">
        <f t="shared" si="1"/>
        <v> </v>
      </c>
    </row>
    <row r="25" hidden="1" spans="1:6">
      <c r="A25" s="27">
        <v>2010206</v>
      </c>
      <c r="B25" s="28" t="s">
        <v>115</v>
      </c>
      <c r="C25" s="50"/>
      <c r="D25" s="50"/>
      <c r="E25" s="48">
        <f t="shared" si="0"/>
        <v>0</v>
      </c>
      <c r="F25" s="49" t="str">
        <f t="shared" si="1"/>
        <v> </v>
      </c>
    </row>
    <row r="26" hidden="1" spans="1:6">
      <c r="A26" s="27">
        <v>2010250</v>
      </c>
      <c r="B26" s="28" t="s">
        <v>110</v>
      </c>
      <c r="C26" s="50"/>
      <c r="D26" s="50"/>
      <c r="E26" s="48">
        <f t="shared" si="0"/>
        <v>0</v>
      </c>
      <c r="F26" s="49" t="str">
        <f t="shared" si="1"/>
        <v> </v>
      </c>
    </row>
    <row r="27" hidden="1" spans="1:6">
      <c r="A27" s="27">
        <v>2010299</v>
      </c>
      <c r="B27" s="28" t="s">
        <v>116</v>
      </c>
      <c r="C27" s="50"/>
      <c r="D27" s="50"/>
      <c r="E27" s="48">
        <f t="shared" si="0"/>
        <v>0</v>
      </c>
      <c r="F27" s="49" t="str">
        <f t="shared" si="1"/>
        <v> </v>
      </c>
    </row>
    <row r="28" spans="1:6">
      <c r="A28" s="27">
        <v>20103</v>
      </c>
      <c r="B28" s="29" t="s">
        <v>117</v>
      </c>
      <c r="C28" s="50">
        <f>SUM(C29:C38)</f>
        <v>1319</v>
      </c>
      <c r="D28" s="50">
        <v>1991.86</v>
      </c>
      <c r="E28" s="48">
        <f t="shared" si="0"/>
        <v>672.86</v>
      </c>
      <c r="F28" s="49">
        <f t="shared" si="1"/>
        <v>51.0128885519333</v>
      </c>
    </row>
    <row r="29" spans="1:6">
      <c r="A29" s="27">
        <v>2010301</v>
      </c>
      <c r="B29" s="28" t="s">
        <v>101</v>
      </c>
      <c r="C29" s="50">
        <v>1195</v>
      </c>
      <c r="D29" s="50">
        <v>1715.16</v>
      </c>
      <c r="E29" s="48">
        <f t="shared" si="0"/>
        <v>520.16</v>
      </c>
      <c r="F29" s="49">
        <f t="shared" si="1"/>
        <v>43.5280334728034</v>
      </c>
    </row>
    <row r="30" spans="1:6">
      <c r="A30" s="27">
        <v>2010302</v>
      </c>
      <c r="B30" s="28" t="s">
        <v>102</v>
      </c>
      <c r="C30" s="50">
        <v>38</v>
      </c>
      <c r="D30" s="50">
        <v>52</v>
      </c>
      <c r="E30" s="48">
        <f t="shared" si="0"/>
        <v>14</v>
      </c>
      <c r="F30" s="49">
        <f t="shared" si="1"/>
        <v>36.8421052631579</v>
      </c>
    </row>
    <row r="31" spans="1:6">
      <c r="A31" s="27">
        <v>2010303</v>
      </c>
      <c r="B31" s="28" t="s">
        <v>103</v>
      </c>
      <c r="C31" s="50">
        <v>62</v>
      </c>
      <c r="D31" s="50">
        <v>0</v>
      </c>
      <c r="E31" s="48">
        <f t="shared" si="0"/>
        <v>-62</v>
      </c>
      <c r="F31" s="49">
        <f t="shared" si="1"/>
        <v>-100</v>
      </c>
    </row>
    <row r="32" hidden="1" spans="1:6">
      <c r="A32" s="27">
        <v>2010304</v>
      </c>
      <c r="B32" s="28" t="s">
        <v>118</v>
      </c>
      <c r="C32" s="50"/>
      <c r="D32" s="50"/>
      <c r="E32" s="48">
        <f t="shared" si="0"/>
        <v>0</v>
      </c>
      <c r="F32" s="49" t="str">
        <f t="shared" si="1"/>
        <v> </v>
      </c>
    </row>
    <row r="33" hidden="1" spans="1:6">
      <c r="A33" s="27">
        <v>2010305</v>
      </c>
      <c r="B33" s="28" t="s">
        <v>119</v>
      </c>
      <c r="C33" s="50"/>
      <c r="D33" s="50"/>
      <c r="E33" s="48">
        <f t="shared" si="0"/>
        <v>0</v>
      </c>
      <c r="F33" s="49" t="str">
        <f t="shared" si="1"/>
        <v> </v>
      </c>
    </row>
    <row r="34" hidden="1" spans="1:6">
      <c r="A34" s="27">
        <v>2010306</v>
      </c>
      <c r="B34" s="28" t="s">
        <v>120</v>
      </c>
      <c r="C34" s="50"/>
      <c r="D34" s="50"/>
      <c r="E34" s="48">
        <f t="shared" si="0"/>
        <v>0</v>
      </c>
      <c r="F34" s="49" t="str">
        <f t="shared" si="1"/>
        <v> </v>
      </c>
    </row>
    <row r="35" hidden="1" spans="1:6">
      <c r="A35" s="27">
        <v>2010308</v>
      </c>
      <c r="B35" s="28" t="s">
        <v>121</v>
      </c>
      <c r="C35" s="50"/>
      <c r="D35" s="50"/>
      <c r="E35" s="48">
        <f t="shared" si="0"/>
        <v>0</v>
      </c>
      <c r="F35" s="49" t="str">
        <f t="shared" si="1"/>
        <v> </v>
      </c>
    </row>
    <row r="36" hidden="1" spans="1:6">
      <c r="A36" s="27">
        <v>2010309</v>
      </c>
      <c r="B36" s="28" t="s">
        <v>122</v>
      </c>
      <c r="C36" s="50"/>
      <c r="D36" s="50"/>
      <c r="E36" s="48">
        <f t="shared" si="0"/>
        <v>0</v>
      </c>
      <c r="F36" s="49" t="str">
        <f t="shared" si="1"/>
        <v> </v>
      </c>
    </row>
    <row r="37" spans="1:6">
      <c r="A37" s="27">
        <v>2010350</v>
      </c>
      <c r="B37" s="28" t="s">
        <v>110</v>
      </c>
      <c r="C37" s="50">
        <v>24</v>
      </c>
      <c r="D37" s="50">
        <v>224.7</v>
      </c>
      <c r="E37" s="48">
        <f t="shared" si="0"/>
        <v>200.7</v>
      </c>
      <c r="F37" s="49">
        <f t="shared" si="1"/>
        <v>836.25</v>
      </c>
    </row>
    <row r="38" ht="27" hidden="1" spans="1:6">
      <c r="A38" s="27">
        <v>2010399</v>
      </c>
      <c r="B38" s="28" t="s">
        <v>123</v>
      </c>
      <c r="C38" s="50"/>
      <c r="D38" s="50"/>
      <c r="E38" s="48">
        <f t="shared" si="0"/>
        <v>0</v>
      </c>
      <c r="F38" s="49" t="str">
        <f t="shared" si="1"/>
        <v> </v>
      </c>
    </row>
    <row r="39" spans="1:6">
      <c r="A39" s="27">
        <v>20104</v>
      </c>
      <c r="B39" s="29" t="s">
        <v>124</v>
      </c>
      <c r="C39" s="50">
        <f>SUM(C40:C50)</f>
        <v>0</v>
      </c>
      <c r="D39" s="50">
        <v>0</v>
      </c>
      <c r="E39" s="48">
        <f t="shared" si="0"/>
        <v>0</v>
      </c>
      <c r="F39" s="49" t="str">
        <f t="shared" si="1"/>
        <v> </v>
      </c>
    </row>
    <row r="40" hidden="1" spans="1:6">
      <c r="A40" s="27">
        <v>2010401</v>
      </c>
      <c r="B40" s="28" t="s">
        <v>101</v>
      </c>
      <c r="C40" s="50"/>
      <c r="D40" s="50"/>
      <c r="E40" s="48">
        <f t="shared" si="0"/>
        <v>0</v>
      </c>
      <c r="F40" s="49" t="str">
        <f t="shared" si="1"/>
        <v> </v>
      </c>
    </row>
    <row r="41" hidden="1" spans="1:6">
      <c r="A41" s="27">
        <v>2010402</v>
      </c>
      <c r="B41" s="28" t="s">
        <v>102</v>
      </c>
      <c r="C41" s="50"/>
      <c r="D41" s="50"/>
      <c r="E41" s="48">
        <f t="shared" si="0"/>
        <v>0</v>
      </c>
      <c r="F41" s="49" t="str">
        <f t="shared" si="1"/>
        <v> </v>
      </c>
    </row>
    <row r="42" hidden="1" spans="1:6">
      <c r="A42" s="27">
        <v>2010403</v>
      </c>
      <c r="B42" s="28" t="s">
        <v>103</v>
      </c>
      <c r="C42" s="50"/>
      <c r="D42" s="50"/>
      <c r="E42" s="48">
        <f t="shared" si="0"/>
        <v>0</v>
      </c>
      <c r="F42" s="49" t="str">
        <f t="shared" si="1"/>
        <v> </v>
      </c>
    </row>
    <row r="43" hidden="1" spans="1:6">
      <c r="A43" s="27">
        <v>2010404</v>
      </c>
      <c r="B43" s="28" t="s">
        <v>125</v>
      </c>
      <c r="C43" s="50"/>
      <c r="D43" s="50"/>
      <c r="E43" s="48">
        <f t="shared" si="0"/>
        <v>0</v>
      </c>
      <c r="F43" s="49" t="str">
        <f t="shared" si="1"/>
        <v> </v>
      </c>
    </row>
    <row r="44" hidden="1" spans="1:6">
      <c r="A44" s="27">
        <v>2010405</v>
      </c>
      <c r="B44" s="28" t="s">
        <v>126</v>
      </c>
      <c r="C44" s="50"/>
      <c r="D44" s="50"/>
      <c r="E44" s="48">
        <f t="shared" si="0"/>
        <v>0</v>
      </c>
      <c r="F44" s="49" t="str">
        <f t="shared" si="1"/>
        <v> </v>
      </c>
    </row>
    <row r="45" hidden="1" spans="1:6">
      <c r="A45" s="27">
        <v>2010406</v>
      </c>
      <c r="B45" s="28" t="s">
        <v>127</v>
      </c>
      <c r="C45" s="50"/>
      <c r="D45" s="50"/>
      <c r="E45" s="48">
        <f t="shared" si="0"/>
        <v>0</v>
      </c>
      <c r="F45" s="49" t="str">
        <f t="shared" si="1"/>
        <v> </v>
      </c>
    </row>
    <row r="46" hidden="1" spans="1:6">
      <c r="A46" s="27">
        <v>2010407</v>
      </c>
      <c r="B46" s="28" t="s">
        <v>128</v>
      </c>
      <c r="C46" s="50"/>
      <c r="D46" s="50"/>
      <c r="E46" s="48">
        <f t="shared" si="0"/>
        <v>0</v>
      </c>
      <c r="F46" s="49" t="str">
        <f t="shared" si="1"/>
        <v> </v>
      </c>
    </row>
    <row r="47" hidden="1" spans="1:6">
      <c r="A47" s="27">
        <v>2010408</v>
      </c>
      <c r="B47" s="28" t="s">
        <v>129</v>
      </c>
      <c r="C47" s="50"/>
      <c r="D47" s="50"/>
      <c r="E47" s="48">
        <f t="shared" si="0"/>
        <v>0</v>
      </c>
      <c r="F47" s="49" t="str">
        <f t="shared" si="1"/>
        <v> </v>
      </c>
    </row>
    <row r="48" hidden="1" spans="1:6">
      <c r="A48" s="27">
        <v>2010409</v>
      </c>
      <c r="B48" s="28" t="s">
        <v>130</v>
      </c>
      <c r="C48" s="50"/>
      <c r="D48" s="50"/>
      <c r="E48" s="48">
        <f t="shared" si="0"/>
        <v>0</v>
      </c>
      <c r="F48" s="49" t="str">
        <f t="shared" si="1"/>
        <v> </v>
      </c>
    </row>
    <row r="49" hidden="1" spans="1:6">
      <c r="A49" s="27">
        <v>2010450</v>
      </c>
      <c r="B49" s="28" t="s">
        <v>110</v>
      </c>
      <c r="C49" s="50"/>
      <c r="D49" s="50"/>
      <c r="E49" s="48">
        <f t="shared" si="0"/>
        <v>0</v>
      </c>
      <c r="F49" s="49" t="str">
        <f t="shared" si="1"/>
        <v> </v>
      </c>
    </row>
    <row r="50" hidden="1" spans="1:6">
      <c r="A50" s="27">
        <v>2010499</v>
      </c>
      <c r="B50" s="28" t="s">
        <v>131</v>
      </c>
      <c r="C50" s="50"/>
      <c r="D50" s="50"/>
      <c r="E50" s="48">
        <f t="shared" si="0"/>
        <v>0</v>
      </c>
      <c r="F50" s="49" t="str">
        <f t="shared" si="1"/>
        <v> </v>
      </c>
    </row>
    <row r="51" spans="1:6">
      <c r="A51" s="27">
        <v>20105</v>
      </c>
      <c r="B51" s="29" t="s">
        <v>132</v>
      </c>
      <c r="C51" s="50">
        <f>SUM(C52:C61)</f>
        <v>1</v>
      </c>
      <c r="D51" s="50">
        <v>0</v>
      </c>
      <c r="E51" s="48">
        <f t="shared" si="0"/>
        <v>-1</v>
      </c>
      <c r="F51" s="49">
        <f t="shared" si="1"/>
        <v>-100</v>
      </c>
    </row>
    <row r="52" hidden="1" spans="1:6">
      <c r="A52" s="27">
        <v>2010501</v>
      </c>
      <c r="B52" s="28" t="s">
        <v>101</v>
      </c>
      <c r="C52" s="50"/>
      <c r="D52" s="50"/>
      <c r="E52" s="48">
        <f t="shared" si="0"/>
        <v>0</v>
      </c>
      <c r="F52" s="49" t="str">
        <f t="shared" si="1"/>
        <v> </v>
      </c>
    </row>
    <row r="53" hidden="1" spans="1:6">
      <c r="A53" s="27">
        <v>2010502</v>
      </c>
      <c r="B53" s="28" t="s">
        <v>102</v>
      </c>
      <c r="C53" s="50"/>
      <c r="D53" s="50"/>
      <c r="E53" s="48">
        <f t="shared" si="0"/>
        <v>0</v>
      </c>
      <c r="F53" s="49" t="str">
        <f t="shared" si="1"/>
        <v> </v>
      </c>
    </row>
    <row r="54" hidden="1" spans="1:6">
      <c r="A54" s="27">
        <v>2010503</v>
      </c>
      <c r="B54" s="28" t="s">
        <v>103</v>
      </c>
      <c r="C54" s="50"/>
      <c r="D54" s="50"/>
      <c r="E54" s="48">
        <f t="shared" si="0"/>
        <v>0</v>
      </c>
      <c r="F54" s="49" t="str">
        <f t="shared" si="1"/>
        <v> </v>
      </c>
    </row>
    <row r="55" hidden="1" spans="1:6">
      <c r="A55" s="27">
        <v>2010504</v>
      </c>
      <c r="B55" s="28" t="s">
        <v>133</v>
      </c>
      <c r="C55" s="50"/>
      <c r="D55" s="50"/>
      <c r="E55" s="48">
        <f t="shared" si="0"/>
        <v>0</v>
      </c>
      <c r="F55" s="49" t="str">
        <f t="shared" si="1"/>
        <v> </v>
      </c>
    </row>
    <row r="56" hidden="1" spans="1:6">
      <c r="A56" s="27">
        <v>2010505</v>
      </c>
      <c r="B56" s="28" t="s">
        <v>134</v>
      </c>
      <c r="C56" s="50"/>
      <c r="D56" s="50"/>
      <c r="E56" s="48">
        <f t="shared" si="0"/>
        <v>0</v>
      </c>
      <c r="F56" s="49" t="str">
        <f t="shared" si="1"/>
        <v> </v>
      </c>
    </row>
    <row r="57" hidden="1" spans="1:6">
      <c r="A57" s="27">
        <v>2010506</v>
      </c>
      <c r="B57" s="28" t="s">
        <v>135</v>
      </c>
      <c r="C57" s="50"/>
      <c r="D57" s="50"/>
      <c r="E57" s="48">
        <f t="shared" si="0"/>
        <v>0</v>
      </c>
      <c r="F57" s="49" t="str">
        <f t="shared" si="1"/>
        <v> </v>
      </c>
    </row>
    <row r="58" spans="1:6">
      <c r="A58" s="27">
        <v>2010507</v>
      </c>
      <c r="B58" s="28" t="s">
        <v>136</v>
      </c>
      <c r="C58" s="50">
        <v>1</v>
      </c>
      <c r="D58" s="50">
        <v>0</v>
      </c>
      <c r="E58" s="48">
        <f t="shared" si="0"/>
        <v>-1</v>
      </c>
      <c r="F58" s="49">
        <f t="shared" si="1"/>
        <v>-100</v>
      </c>
    </row>
    <row r="59" hidden="1" spans="1:6">
      <c r="A59" s="27">
        <v>2010508</v>
      </c>
      <c r="B59" s="28" t="s">
        <v>137</v>
      </c>
      <c r="C59" s="50"/>
      <c r="D59" s="50"/>
      <c r="E59" s="48">
        <f t="shared" si="0"/>
        <v>0</v>
      </c>
      <c r="F59" s="49" t="str">
        <f t="shared" si="1"/>
        <v> </v>
      </c>
    </row>
    <row r="60" hidden="1" spans="1:6">
      <c r="A60" s="27">
        <v>2010550</v>
      </c>
      <c r="B60" s="28" t="s">
        <v>110</v>
      </c>
      <c r="C60" s="50"/>
      <c r="D60" s="50"/>
      <c r="E60" s="48">
        <f t="shared" si="0"/>
        <v>0</v>
      </c>
      <c r="F60" s="49" t="str">
        <f t="shared" si="1"/>
        <v> </v>
      </c>
    </row>
    <row r="61" hidden="1" spans="1:6">
      <c r="A61" s="27">
        <v>2010599</v>
      </c>
      <c r="B61" s="28" t="s">
        <v>138</v>
      </c>
      <c r="C61" s="50"/>
      <c r="D61" s="50"/>
      <c r="E61" s="48">
        <f t="shared" si="0"/>
        <v>0</v>
      </c>
      <c r="F61" s="49" t="str">
        <f t="shared" si="1"/>
        <v> </v>
      </c>
    </row>
    <row r="62" spans="1:6">
      <c r="A62" s="27">
        <v>20106</v>
      </c>
      <c r="B62" s="29" t="s">
        <v>139</v>
      </c>
      <c r="C62" s="50">
        <f>SUM(C63:C72)</f>
        <v>61</v>
      </c>
      <c r="D62" s="50">
        <v>64.55</v>
      </c>
      <c r="E62" s="48">
        <f t="shared" si="0"/>
        <v>3.55</v>
      </c>
      <c r="F62" s="49">
        <f t="shared" si="1"/>
        <v>5.81967213114754</v>
      </c>
    </row>
    <row r="63" spans="1:6">
      <c r="A63" s="27">
        <v>2010601</v>
      </c>
      <c r="B63" s="28" t="s">
        <v>101</v>
      </c>
      <c r="C63" s="50">
        <v>21</v>
      </c>
      <c r="D63" s="50">
        <v>25.75</v>
      </c>
      <c r="E63" s="48">
        <f t="shared" si="0"/>
        <v>4.75</v>
      </c>
      <c r="F63" s="49">
        <f t="shared" si="1"/>
        <v>22.6190476190476</v>
      </c>
    </row>
    <row r="64" hidden="1" spans="1:6">
      <c r="A64" s="27">
        <v>2010602</v>
      </c>
      <c r="B64" s="28" t="s">
        <v>102</v>
      </c>
      <c r="C64" s="50"/>
      <c r="D64" s="50"/>
      <c r="E64" s="48">
        <f t="shared" si="0"/>
        <v>0</v>
      </c>
      <c r="F64" s="49" t="str">
        <f t="shared" si="1"/>
        <v> </v>
      </c>
    </row>
    <row r="65" spans="1:6">
      <c r="A65" s="27">
        <v>2010603</v>
      </c>
      <c r="B65" s="28" t="s">
        <v>103</v>
      </c>
      <c r="C65" s="50">
        <v>35</v>
      </c>
      <c r="D65" s="50">
        <v>38.8</v>
      </c>
      <c r="E65" s="48">
        <f t="shared" si="0"/>
        <v>3.8</v>
      </c>
      <c r="F65" s="49">
        <f t="shared" si="1"/>
        <v>10.8571428571428</v>
      </c>
    </row>
    <row r="66" hidden="1" spans="1:6">
      <c r="A66" s="27">
        <v>2010604</v>
      </c>
      <c r="B66" s="28" t="s">
        <v>140</v>
      </c>
      <c r="C66" s="50"/>
      <c r="D66" s="50"/>
      <c r="E66" s="48">
        <f t="shared" si="0"/>
        <v>0</v>
      </c>
      <c r="F66" s="49" t="str">
        <f t="shared" si="1"/>
        <v> </v>
      </c>
    </row>
    <row r="67" hidden="1" spans="1:6">
      <c r="A67" s="27">
        <v>2010605</v>
      </c>
      <c r="B67" s="28" t="s">
        <v>141</v>
      </c>
      <c r="C67" s="50"/>
      <c r="D67" s="50"/>
      <c r="E67" s="48">
        <f t="shared" si="0"/>
        <v>0</v>
      </c>
      <c r="F67" s="49" t="str">
        <f t="shared" si="1"/>
        <v> </v>
      </c>
    </row>
    <row r="68" hidden="1" spans="1:6">
      <c r="A68" s="27">
        <v>2010606</v>
      </c>
      <c r="B68" s="28" t="s">
        <v>142</v>
      </c>
      <c r="C68" s="50"/>
      <c r="D68" s="50"/>
      <c r="E68" s="48">
        <f t="shared" si="0"/>
        <v>0</v>
      </c>
      <c r="F68" s="49" t="str">
        <f t="shared" si="1"/>
        <v> </v>
      </c>
    </row>
    <row r="69" hidden="1" spans="1:6">
      <c r="A69" s="27">
        <v>2010607</v>
      </c>
      <c r="B69" s="28" t="s">
        <v>143</v>
      </c>
      <c r="C69" s="50"/>
      <c r="D69" s="50"/>
      <c r="E69" s="48">
        <f t="shared" si="0"/>
        <v>0</v>
      </c>
      <c r="F69" s="49" t="str">
        <f t="shared" si="1"/>
        <v> </v>
      </c>
    </row>
    <row r="70" hidden="1" spans="1:6">
      <c r="A70" s="27">
        <v>2010608</v>
      </c>
      <c r="B70" s="28" t="s">
        <v>144</v>
      </c>
      <c r="C70" s="50"/>
      <c r="D70" s="50"/>
      <c r="E70" s="48">
        <f t="shared" ref="E70:E133" si="2">D70-C70</f>
        <v>0</v>
      </c>
      <c r="F70" s="49" t="str">
        <f t="shared" ref="F70:F133" si="3">IF(C70&lt;&gt;0,E70/C70*100," ")</f>
        <v> </v>
      </c>
    </row>
    <row r="71" hidden="1" spans="1:6">
      <c r="A71" s="27">
        <v>2010650</v>
      </c>
      <c r="B71" s="28" t="s">
        <v>110</v>
      </c>
      <c r="C71" s="50"/>
      <c r="D71" s="50"/>
      <c r="E71" s="48">
        <f t="shared" si="2"/>
        <v>0</v>
      </c>
      <c r="F71" s="49" t="str">
        <f t="shared" si="3"/>
        <v> </v>
      </c>
    </row>
    <row r="72" spans="1:6">
      <c r="A72" s="27">
        <v>2010699</v>
      </c>
      <c r="B72" s="28" t="s">
        <v>145</v>
      </c>
      <c r="C72" s="50">
        <v>5</v>
      </c>
      <c r="D72" s="50">
        <v>0</v>
      </c>
      <c r="E72" s="48">
        <f t="shared" si="2"/>
        <v>-5</v>
      </c>
      <c r="F72" s="49">
        <f t="shared" si="3"/>
        <v>-100</v>
      </c>
    </row>
    <row r="73" spans="1:6">
      <c r="A73" s="27">
        <v>20107</v>
      </c>
      <c r="B73" s="29" t="s">
        <v>146</v>
      </c>
      <c r="C73" s="50">
        <f>SUM(C74:C84)</f>
        <v>0</v>
      </c>
      <c r="D73" s="50">
        <v>385.524</v>
      </c>
      <c r="E73" s="48">
        <f t="shared" si="2"/>
        <v>385.524</v>
      </c>
      <c r="F73" s="49" t="str">
        <f t="shared" si="3"/>
        <v> </v>
      </c>
    </row>
    <row r="74" hidden="1" spans="1:6">
      <c r="A74" s="27">
        <v>2010701</v>
      </c>
      <c r="B74" s="28" t="s">
        <v>101</v>
      </c>
      <c r="C74" s="50"/>
      <c r="D74" s="50"/>
      <c r="E74" s="48">
        <f t="shared" si="2"/>
        <v>0</v>
      </c>
      <c r="F74" s="49" t="str">
        <f t="shared" si="3"/>
        <v> </v>
      </c>
    </row>
    <row r="75" hidden="1" spans="1:6">
      <c r="A75" s="27">
        <v>2010702</v>
      </c>
      <c r="B75" s="28" t="s">
        <v>102</v>
      </c>
      <c r="C75" s="50"/>
      <c r="D75" s="50"/>
      <c r="E75" s="48">
        <f t="shared" si="2"/>
        <v>0</v>
      </c>
      <c r="F75" s="49" t="str">
        <f t="shared" si="3"/>
        <v> </v>
      </c>
    </row>
    <row r="76" hidden="1" spans="1:6">
      <c r="A76" s="27">
        <v>2010703</v>
      </c>
      <c r="B76" s="28" t="s">
        <v>103</v>
      </c>
      <c r="C76" s="50"/>
      <c r="D76" s="50"/>
      <c r="E76" s="48">
        <f t="shared" si="2"/>
        <v>0</v>
      </c>
      <c r="F76" s="49" t="str">
        <f t="shared" si="3"/>
        <v> </v>
      </c>
    </row>
    <row r="77" hidden="1" spans="1:6">
      <c r="A77" s="27">
        <v>2010704</v>
      </c>
      <c r="B77" s="28" t="s">
        <v>147</v>
      </c>
      <c r="C77" s="50"/>
      <c r="D77" s="50"/>
      <c r="E77" s="48">
        <f t="shared" si="2"/>
        <v>0</v>
      </c>
      <c r="F77" s="49" t="str">
        <f t="shared" si="3"/>
        <v> </v>
      </c>
    </row>
    <row r="78" hidden="1" spans="1:6">
      <c r="A78" s="27">
        <v>2010705</v>
      </c>
      <c r="B78" s="28" t="s">
        <v>148</v>
      </c>
      <c r="C78" s="50"/>
      <c r="D78" s="50"/>
      <c r="E78" s="48">
        <f t="shared" si="2"/>
        <v>0</v>
      </c>
      <c r="F78" s="49" t="str">
        <f t="shared" si="3"/>
        <v> </v>
      </c>
    </row>
    <row r="79" hidden="1" spans="1:6">
      <c r="A79" s="27">
        <v>2010706</v>
      </c>
      <c r="B79" s="28" t="s">
        <v>149</v>
      </c>
      <c r="C79" s="50"/>
      <c r="D79" s="50"/>
      <c r="E79" s="48">
        <f t="shared" si="2"/>
        <v>0</v>
      </c>
      <c r="F79" s="49" t="str">
        <f t="shared" si="3"/>
        <v> </v>
      </c>
    </row>
    <row r="80" hidden="1" spans="1:6">
      <c r="A80" s="27">
        <v>2010707</v>
      </c>
      <c r="B80" s="28" t="s">
        <v>150</v>
      </c>
      <c r="C80" s="50"/>
      <c r="D80" s="50"/>
      <c r="E80" s="48">
        <f t="shared" si="2"/>
        <v>0</v>
      </c>
      <c r="F80" s="49" t="str">
        <f t="shared" si="3"/>
        <v> </v>
      </c>
    </row>
    <row r="81" hidden="1" spans="1:6">
      <c r="A81" s="27">
        <v>2010708</v>
      </c>
      <c r="B81" s="28" t="s">
        <v>151</v>
      </c>
      <c r="C81" s="50"/>
      <c r="D81" s="50"/>
      <c r="E81" s="48">
        <f t="shared" si="2"/>
        <v>0</v>
      </c>
      <c r="F81" s="49" t="str">
        <f t="shared" si="3"/>
        <v> </v>
      </c>
    </row>
    <row r="82" hidden="1" spans="1:6">
      <c r="A82" s="27">
        <v>2010709</v>
      </c>
      <c r="B82" s="28" t="s">
        <v>143</v>
      </c>
      <c r="C82" s="50"/>
      <c r="D82" s="50"/>
      <c r="E82" s="48">
        <f t="shared" si="2"/>
        <v>0</v>
      </c>
      <c r="F82" s="49" t="str">
        <f t="shared" si="3"/>
        <v> </v>
      </c>
    </row>
    <row r="83" hidden="1" spans="1:6">
      <c r="A83" s="27">
        <v>2010750</v>
      </c>
      <c r="B83" s="28" t="s">
        <v>110</v>
      </c>
      <c r="C83" s="50"/>
      <c r="D83" s="50"/>
      <c r="E83" s="48">
        <f t="shared" si="2"/>
        <v>0</v>
      </c>
      <c r="F83" s="49" t="str">
        <f t="shared" si="3"/>
        <v> </v>
      </c>
    </row>
    <row r="84" spans="1:6">
      <c r="A84" s="27">
        <v>2010799</v>
      </c>
      <c r="B84" s="28" t="s">
        <v>152</v>
      </c>
      <c r="C84" s="50">
        <v>0</v>
      </c>
      <c r="D84" s="50">
        <v>385.524</v>
      </c>
      <c r="E84" s="48">
        <f t="shared" si="2"/>
        <v>385.524</v>
      </c>
      <c r="F84" s="49" t="str">
        <f t="shared" si="3"/>
        <v> </v>
      </c>
    </row>
    <row r="85" spans="1:6">
      <c r="A85" s="27">
        <v>20108</v>
      </c>
      <c r="B85" s="29" t="s">
        <v>153</v>
      </c>
      <c r="C85" s="50">
        <f>SUM(C86:C93)</f>
        <v>0</v>
      </c>
      <c r="D85" s="50">
        <v>0</v>
      </c>
      <c r="E85" s="48">
        <f t="shared" si="2"/>
        <v>0</v>
      </c>
      <c r="F85" s="49" t="str">
        <f t="shared" si="3"/>
        <v> </v>
      </c>
    </row>
    <row r="86" hidden="1" spans="1:6">
      <c r="A86" s="27">
        <v>2010801</v>
      </c>
      <c r="B86" s="28" t="s">
        <v>101</v>
      </c>
      <c r="C86" s="50"/>
      <c r="D86" s="50"/>
      <c r="E86" s="48">
        <f t="shared" si="2"/>
        <v>0</v>
      </c>
      <c r="F86" s="49" t="str">
        <f t="shared" si="3"/>
        <v> </v>
      </c>
    </row>
    <row r="87" hidden="1" spans="1:6">
      <c r="A87" s="27">
        <v>2010802</v>
      </c>
      <c r="B87" s="28" t="s">
        <v>102</v>
      </c>
      <c r="C87" s="50"/>
      <c r="D87" s="50"/>
      <c r="E87" s="48">
        <f t="shared" si="2"/>
        <v>0</v>
      </c>
      <c r="F87" s="49" t="str">
        <f t="shared" si="3"/>
        <v> </v>
      </c>
    </row>
    <row r="88" hidden="1" spans="1:6">
      <c r="A88" s="27">
        <v>2010803</v>
      </c>
      <c r="B88" s="28" t="s">
        <v>103</v>
      </c>
      <c r="C88" s="50"/>
      <c r="D88" s="50"/>
      <c r="E88" s="48">
        <f t="shared" si="2"/>
        <v>0</v>
      </c>
      <c r="F88" s="49" t="str">
        <f t="shared" si="3"/>
        <v> </v>
      </c>
    </row>
    <row r="89" hidden="1" spans="1:6">
      <c r="A89" s="27">
        <v>2010804</v>
      </c>
      <c r="B89" s="28" t="s">
        <v>154</v>
      </c>
      <c r="C89" s="50"/>
      <c r="D89" s="50"/>
      <c r="E89" s="48">
        <f t="shared" si="2"/>
        <v>0</v>
      </c>
      <c r="F89" s="49" t="str">
        <f t="shared" si="3"/>
        <v> </v>
      </c>
    </row>
    <row r="90" hidden="1" spans="1:6">
      <c r="A90" s="27">
        <v>2010805</v>
      </c>
      <c r="B90" s="28" t="s">
        <v>155</v>
      </c>
      <c r="C90" s="50"/>
      <c r="D90" s="50"/>
      <c r="E90" s="48">
        <f t="shared" si="2"/>
        <v>0</v>
      </c>
      <c r="F90" s="49" t="str">
        <f t="shared" si="3"/>
        <v> </v>
      </c>
    </row>
    <row r="91" hidden="1" spans="1:6">
      <c r="A91" s="27">
        <v>2010806</v>
      </c>
      <c r="B91" s="28" t="s">
        <v>143</v>
      </c>
      <c r="C91" s="50"/>
      <c r="D91" s="50"/>
      <c r="E91" s="48">
        <f t="shared" si="2"/>
        <v>0</v>
      </c>
      <c r="F91" s="49" t="str">
        <f t="shared" si="3"/>
        <v> </v>
      </c>
    </row>
    <row r="92" hidden="1" spans="1:6">
      <c r="A92" s="27">
        <v>2010850</v>
      </c>
      <c r="B92" s="28" t="s">
        <v>110</v>
      </c>
      <c r="C92" s="50"/>
      <c r="D92" s="50"/>
      <c r="E92" s="48">
        <f t="shared" si="2"/>
        <v>0</v>
      </c>
      <c r="F92" s="49" t="str">
        <f t="shared" si="3"/>
        <v> </v>
      </c>
    </row>
    <row r="93" hidden="1" spans="1:6">
      <c r="A93" s="27">
        <v>2010899</v>
      </c>
      <c r="B93" s="28" t="s">
        <v>156</v>
      </c>
      <c r="C93" s="50"/>
      <c r="D93" s="50"/>
      <c r="E93" s="48">
        <f t="shared" si="2"/>
        <v>0</v>
      </c>
      <c r="F93" s="49" t="str">
        <f t="shared" si="3"/>
        <v> </v>
      </c>
    </row>
    <row r="94" spans="1:6">
      <c r="A94" s="27">
        <v>20109</v>
      </c>
      <c r="B94" s="29" t="s">
        <v>157</v>
      </c>
      <c r="C94" s="50">
        <f>SUM(C95:C106)</f>
        <v>0</v>
      </c>
      <c r="D94" s="50">
        <v>0</v>
      </c>
      <c r="E94" s="48">
        <f t="shared" si="2"/>
        <v>0</v>
      </c>
      <c r="F94" s="49" t="str">
        <f t="shared" si="3"/>
        <v> </v>
      </c>
    </row>
    <row r="95" hidden="1" spans="1:6">
      <c r="A95" s="27">
        <v>2010901</v>
      </c>
      <c r="B95" s="28" t="s">
        <v>101</v>
      </c>
      <c r="C95" s="50"/>
      <c r="D95" s="50"/>
      <c r="E95" s="48">
        <f t="shared" si="2"/>
        <v>0</v>
      </c>
      <c r="F95" s="49" t="str">
        <f t="shared" si="3"/>
        <v> </v>
      </c>
    </row>
    <row r="96" hidden="1" spans="1:6">
      <c r="A96" s="27">
        <v>2010902</v>
      </c>
      <c r="B96" s="28" t="s">
        <v>102</v>
      </c>
      <c r="C96" s="50"/>
      <c r="D96" s="50"/>
      <c r="E96" s="48">
        <f t="shared" si="2"/>
        <v>0</v>
      </c>
      <c r="F96" s="49" t="str">
        <f t="shared" si="3"/>
        <v> </v>
      </c>
    </row>
    <row r="97" hidden="1" spans="1:6">
      <c r="A97" s="27">
        <v>2010903</v>
      </c>
      <c r="B97" s="28" t="s">
        <v>103</v>
      </c>
      <c r="C97" s="50"/>
      <c r="D97" s="50"/>
      <c r="E97" s="48">
        <f t="shared" si="2"/>
        <v>0</v>
      </c>
      <c r="F97" s="49" t="str">
        <f t="shared" si="3"/>
        <v> </v>
      </c>
    </row>
    <row r="98" hidden="1" spans="1:6">
      <c r="A98" s="27">
        <v>2010905</v>
      </c>
      <c r="B98" s="28" t="s">
        <v>158</v>
      </c>
      <c r="C98" s="50"/>
      <c r="D98" s="50"/>
      <c r="E98" s="48">
        <f t="shared" si="2"/>
        <v>0</v>
      </c>
      <c r="F98" s="49" t="str">
        <f t="shared" si="3"/>
        <v> </v>
      </c>
    </row>
    <row r="99" hidden="1" spans="1:6">
      <c r="A99" s="27">
        <v>2010907</v>
      </c>
      <c r="B99" s="28" t="s">
        <v>159</v>
      </c>
      <c r="C99" s="50"/>
      <c r="D99" s="50"/>
      <c r="E99" s="48">
        <f t="shared" si="2"/>
        <v>0</v>
      </c>
      <c r="F99" s="49" t="str">
        <f t="shared" si="3"/>
        <v> </v>
      </c>
    </row>
    <row r="100" hidden="1" spans="1:6">
      <c r="A100" s="27">
        <v>2010908</v>
      </c>
      <c r="B100" s="28" t="s">
        <v>143</v>
      </c>
      <c r="C100" s="50"/>
      <c r="D100" s="50"/>
      <c r="E100" s="48">
        <f t="shared" si="2"/>
        <v>0</v>
      </c>
      <c r="F100" s="49" t="str">
        <f t="shared" si="3"/>
        <v> </v>
      </c>
    </row>
    <row r="101" hidden="1" spans="1:6">
      <c r="A101" s="27">
        <v>2010909</v>
      </c>
      <c r="B101" s="28" t="s">
        <v>160</v>
      </c>
      <c r="C101" s="50"/>
      <c r="D101" s="50"/>
      <c r="E101" s="48">
        <f t="shared" si="2"/>
        <v>0</v>
      </c>
      <c r="F101" s="49" t="str">
        <f t="shared" si="3"/>
        <v> </v>
      </c>
    </row>
    <row r="102" hidden="1" spans="1:6">
      <c r="A102" s="27">
        <v>2010910</v>
      </c>
      <c r="B102" s="28" t="s">
        <v>161</v>
      </c>
      <c r="C102" s="50"/>
      <c r="D102" s="50"/>
      <c r="E102" s="48">
        <f t="shared" si="2"/>
        <v>0</v>
      </c>
      <c r="F102" s="49" t="str">
        <f t="shared" si="3"/>
        <v> </v>
      </c>
    </row>
    <row r="103" hidden="1" spans="1:6">
      <c r="A103" s="27">
        <v>2010911</v>
      </c>
      <c r="B103" s="28" t="s">
        <v>162</v>
      </c>
      <c r="C103" s="50"/>
      <c r="D103" s="50"/>
      <c r="E103" s="48">
        <f t="shared" si="2"/>
        <v>0</v>
      </c>
      <c r="F103" s="49" t="str">
        <f t="shared" si="3"/>
        <v> </v>
      </c>
    </row>
    <row r="104" hidden="1" spans="1:6">
      <c r="A104" s="27">
        <v>2010912</v>
      </c>
      <c r="B104" s="28" t="s">
        <v>163</v>
      </c>
      <c r="C104" s="50"/>
      <c r="D104" s="50"/>
      <c r="E104" s="48">
        <f t="shared" si="2"/>
        <v>0</v>
      </c>
      <c r="F104" s="49" t="str">
        <f t="shared" si="3"/>
        <v> </v>
      </c>
    </row>
    <row r="105" hidden="1" spans="1:6">
      <c r="A105" s="27">
        <v>2010950</v>
      </c>
      <c r="B105" s="28" t="s">
        <v>110</v>
      </c>
      <c r="C105" s="50"/>
      <c r="D105" s="50"/>
      <c r="E105" s="48">
        <f t="shared" si="2"/>
        <v>0</v>
      </c>
      <c r="F105" s="49" t="str">
        <f t="shared" si="3"/>
        <v> </v>
      </c>
    </row>
    <row r="106" hidden="1" spans="1:6">
      <c r="A106" s="27">
        <v>2010999</v>
      </c>
      <c r="B106" s="28" t="s">
        <v>164</v>
      </c>
      <c r="C106" s="50"/>
      <c r="D106" s="50"/>
      <c r="E106" s="48">
        <f t="shared" si="2"/>
        <v>0</v>
      </c>
      <c r="F106" s="49" t="str">
        <f t="shared" si="3"/>
        <v> </v>
      </c>
    </row>
    <row r="107" spans="1:6">
      <c r="A107" s="27">
        <v>20110</v>
      </c>
      <c r="B107" s="29" t="s">
        <v>165</v>
      </c>
      <c r="C107" s="50">
        <f>SUM(C108:C116)</f>
        <v>0</v>
      </c>
      <c r="D107" s="50">
        <v>0</v>
      </c>
      <c r="E107" s="48">
        <f t="shared" si="2"/>
        <v>0</v>
      </c>
      <c r="F107" s="49" t="str">
        <f t="shared" si="3"/>
        <v> </v>
      </c>
    </row>
    <row r="108" hidden="1" spans="1:6">
      <c r="A108" s="27">
        <v>2011001</v>
      </c>
      <c r="B108" s="28" t="s">
        <v>101</v>
      </c>
      <c r="C108" s="50"/>
      <c r="D108" s="50"/>
      <c r="E108" s="48">
        <f t="shared" si="2"/>
        <v>0</v>
      </c>
      <c r="F108" s="49" t="str">
        <f t="shared" si="3"/>
        <v> </v>
      </c>
    </row>
    <row r="109" hidden="1" spans="1:6">
      <c r="A109" s="27">
        <v>2011002</v>
      </c>
      <c r="B109" s="28" t="s">
        <v>102</v>
      </c>
      <c r="C109" s="50"/>
      <c r="D109" s="50"/>
      <c r="E109" s="48">
        <f t="shared" si="2"/>
        <v>0</v>
      </c>
      <c r="F109" s="49" t="str">
        <f t="shared" si="3"/>
        <v> </v>
      </c>
    </row>
    <row r="110" hidden="1" spans="1:6">
      <c r="A110" s="27">
        <v>2011003</v>
      </c>
      <c r="B110" s="28" t="s">
        <v>103</v>
      </c>
      <c r="C110" s="50"/>
      <c r="D110" s="50"/>
      <c r="E110" s="48">
        <f t="shared" si="2"/>
        <v>0</v>
      </c>
      <c r="F110" s="49" t="str">
        <f t="shared" si="3"/>
        <v> </v>
      </c>
    </row>
    <row r="111" hidden="1" spans="1:6">
      <c r="A111" s="27">
        <v>2011004</v>
      </c>
      <c r="B111" s="28" t="s">
        <v>166</v>
      </c>
      <c r="C111" s="50"/>
      <c r="D111" s="50"/>
      <c r="E111" s="48">
        <f t="shared" si="2"/>
        <v>0</v>
      </c>
      <c r="F111" s="49" t="str">
        <f t="shared" si="3"/>
        <v> </v>
      </c>
    </row>
    <row r="112" hidden="1" spans="1:6">
      <c r="A112" s="27">
        <v>2011005</v>
      </c>
      <c r="B112" s="28" t="s">
        <v>167</v>
      </c>
      <c r="C112" s="50"/>
      <c r="D112" s="50"/>
      <c r="E112" s="48">
        <f t="shared" si="2"/>
        <v>0</v>
      </c>
      <c r="F112" s="49" t="str">
        <f t="shared" si="3"/>
        <v> </v>
      </c>
    </row>
    <row r="113" hidden="1" spans="1:6">
      <c r="A113" s="27">
        <v>2011007</v>
      </c>
      <c r="B113" s="28" t="s">
        <v>168</v>
      </c>
      <c r="C113" s="50"/>
      <c r="D113" s="50"/>
      <c r="E113" s="48">
        <f t="shared" si="2"/>
        <v>0</v>
      </c>
      <c r="F113" s="49" t="str">
        <f t="shared" si="3"/>
        <v> </v>
      </c>
    </row>
    <row r="114" hidden="1" spans="1:6">
      <c r="A114" s="27">
        <v>2011008</v>
      </c>
      <c r="B114" s="28" t="s">
        <v>169</v>
      </c>
      <c r="C114" s="50"/>
      <c r="D114" s="50"/>
      <c r="E114" s="48">
        <f t="shared" si="2"/>
        <v>0</v>
      </c>
      <c r="F114" s="49" t="str">
        <f t="shared" si="3"/>
        <v> </v>
      </c>
    </row>
    <row r="115" hidden="1" spans="1:6">
      <c r="A115" s="27">
        <v>2011050</v>
      </c>
      <c r="B115" s="28" t="s">
        <v>110</v>
      </c>
      <c r="C115" s="50"/>
      <c r="D115" s="50"/>
      <c r="E115" s="48">
        <f t="shared" si="2"/>
        <v>0</v>
      </c>
      <c r="F115" s="49" t="str">
        <f t="shared" si="3"/>
        <v> </v>
      </c>
    </row>
    <row r="116" hidden="1" spans="1:6">
      <c r="A116" s="27">
        <v>2011099</v>
      </c>
      <c r="B116" s="28" t="s">
        <v>170</v>
      </c>
      <c r="C116" s="50"/>
      <c r="D116" s="50"/>
      <c r="E116" s="48">
        <f t="shared" si="2"/>
        <v>0</v>
      </c>
      <c r="F116" s="49" t="str">
        <f t="shared" si="3"/>
        <v> </v>
      </c>
    </row>
    <row r="117" spans="1:6">
      <c r="A117" s="27">
        <v>20111</v>
      </c>
      <c r="B117" s="29" t="s">
        <v>171</v>
      </c>
      <c r="C117" s="50">
        <f>SUM(C118:C125)</f>
        <v>16</v>
      </c>
      <c r="D117" s="50">
        <v>26.792</v>
      </c>
      <c r="E117" s="48">
        <f t="shared" si="2"/>
        <v>10.792</v>
      </c>
      <c r="F117" s="49">
        <f t="shared" si="3"/>
        <v>67.45</v>
      </c>
    </row>
    <row r="118" spans="1:6">
      <c r="A118" s="27">
        <v>2011101</v>
      </c>
      <c r="B118" s="28" t="s">
        <v>101</v>
      </c>
      <c r="C118" s="50">
        <v>0</v>
      </c>
      <c r="D118" s="50">
        <v>0.792</v>
      </c>
      <c r="E118" s="48">
        <f t="shared" si="2"/>
        <v>0.792</v>
      </c>
      <c r="F118" s="49" t="str">
        <f t="shared" si="3"/>
        <v> </v>
      </c>
    </row>
    <row r="119" hidden="1" spans="1:6">
      <c r="A119" s="27">
        <v>2011102</v>
      </c>
      <c r="B119" s="28" t="s">
        <v>102</v>
      </c>
      <c r="C119" s="50"/>
      <c r="D119" s="50"/>
      <c r="E119" s="48">
        <f t="shared" si="2"/>
        <v>0</v>
      </c>
      <c r="F119" s="49" t="str">
        <f t="shared" si="3"/>
        <v> </v>
      </c>
    </row>
    <row r="120" hidden="1" spans="1:6">
      <c r="A120" s="27">
        <v>2011103</v>
      </c>
      <c r="B120" s="28" t="s">
        <v>103</v>
      </c>
      <c r="C120" s="50"/>
      <c r="D120" s="50"/>
      <c r="E120" s="48">
        <f t="shared" si="2"/>
        <v>0</v>
      </c>
      <c r="F120" s="49" t="str">
        <f t="shared" si="3"/>
        <v> </v>
      </c>
    </row>
    <row r="121" hidden="1" spans="1:6">
      <c r="A121" s="27">
        <v>2011104</v>
      </c>
      <c r="B121" s="28" t="s">
        <v>172</v>
      </c>
      <c r="C121" s="50"/>
      <c r="D121" s="50"/>
      <c r="E121" s="48">
        <f t="shared" si="2"/>
        <v>0</v>
      </c>
      <c r="F121" s="49" t="str">
        <f t="shared" si="3"/>
        <v> </v>
      </c>
    </row>
    <row r="122" hidden="1" spans="1:6">
      <c r="A122" s="27">
        <v>2011105</v>
      </c>
      <c r="B122" s="28" t="s">
        <v>173</v>
      </c>
      <c r="C122" s="50"/>
      <c r="D122" s="50"/>
      <c r="E122" s="48">
        <f t="shared" si="2"/>
        <v>0</v>
      </c>
      <c r="F122" s="49" t="str">
        <f t="shared" si="3"/>
        <v> </v>
      </c>
    </row>
    <row r="123" hidden="1" spans="1:6">
      <c r="A123" s="27">
        <v>2011106</v>
      </c>
      <c r="B123" s="28" t="s">
        <v>174</v>
      </c>
      <c r="C123" s="50"/>
      <c r="D123" s="50"/>
      <c r="E123" s="48">
        <f t="shared" si="2"/>
        <v>0</v>
      </c>
      <c r="F123" s="49" t="str">
        <f t="shared" si="3"/>
        <v> </v>
      </c>
    </row>
    <row r="124" hidden="1" spans="1:6">
      <c r="A124" s="27">
        <v>2011150</v>
      </c>
      <c r="B124" s="28" t="s">
        <v>110</v>
      </c>
      <c r="C124" s="50"/>
      <c r="D124" s="50"/>
      <c r="E124" s="48">
        <f t="shared" si="2"/>
        <v>0</v>
      </c>
      <c r="F124" s="49" t="str">
        <f t="shared" si="3"/>
        <v> </v>
      </c>
    </row>
    <row r="125" spans="1:6">
      <c r="A125" s="27">
        <v>2011199</v>
      </c>
      <c r="B125" s="28" t="s">
        <v>175</v>
      </c>
      <c r="C125" s="50">
        <v>16</v>
      </c>
      <c r="D125" s="50">
        <v>26</v>
      </c>
      <c r="E125" s="48">
        <f t="shared" si="2"/>
        <v>10</v>
      </c>
      <c r="F125" s="49">
        <f t="shared" si="3"/>
        <v>62.5</v>
      </c>
    </row>
    <row r="126" spans="1:6">
      <c r="A126" s="27">
        <v>20113</v>
      </c>
      <c r="B126" s="29" t="s">
        <v>176</v>
      </c>
      <c r="C126" s="50">
        <f>SUM(C127:C136)</f>
        <v>0</v>
      </c>
      <c r="D126" s="50">
        <v>0</v>
      </c>
      <c r="E126" s="48">
        <f t="shared" si="2"/>
        <v>0</v>
      </c>
      <c r="F126" s="49" t="str">
        <f t="shared" si="3"/>
        <v> </v>
      </c>
    </row>
    <row r="127" hidden="1" spans="1:6">
      <c r="A127" s="27">
        <v>2011301</v>
      </c>
      <c r="B127" s="28" t="s">
        <v>101</v>
      </c>
      <c r="C127" s="50"/>
      <c r="D127" s="50"/>
      <c r="E127" s="48">
        <f t="shared" si="2"/>
        <v>0</v>
      </c>
      <c r="F127" s="49" t="str">
        <f t="shared" si="3"/>
        <v> </v>
      </c>
    </row>
    <row r="128" hidden="1" spans="1:6">
      <c r="A128" s="27">
        <v>2011302</v>
      </c>
      <c r="B128" s="28" t="s">
        <v>102</v>
      </c>
      <c r="C128" s="50"/>
      <c r="D128" s="50"/>
      <c r="E128" s="48">
        <f t="shared" si="2"/>
        <v>0</v>
      </c>
      <c r="F128" s="49" t="str">
        <f t="shared" si="3"/>
        <v> </v>
      </c>
    </row>
    <row r="129" hidden="1" spans="1:6">
      <c r="A129" s="27">
        <v>2011303</v>
      </c>
      <c r="B129" s="28" t="s">
        <v>103</v>
      </c>
      <c r="C129" s="50"/>
      <c r="D129" s="50"/>
      <c r="E129" s="48">
        <f t="shared" si="2"/>
        <v>0</v>
      </c>
      <c r="F129" s="49" t="str">
        <f t="shared" si="3"/>
        <v> </v>
      </c>
    </row>
    <row r="130" hidden="1" spans="1:6">
      <c r="A130" s="27">
        <v>2011304</v>
      </c>
      <c r="B130" s="28" t="s">
        <v>177</v>
      </c>
      <c r="C130" s="50"/>
      <c r="D130" s="50"/>
      <c r="E130" s="48">
        <f t="shared" si="2"/>
        <v>0</v>
      </c>
      <c r="F130" s="49" t="str">
        <f t="shared" si="3"/>
        <v> </v>
      </c>
    </row>
    <row r="131" hidden="1" spans="1:6">
      <c r="A131" s="27">
        <v>2011305</v>
      </c>
      <c r="B131" s="28" t="s">
        <v>178</v>
      </c>
      <c r="C131" s="50"/>
      <c r="D131" s="50"/>
      <c r="E131" s="48">
        <f t="shared" si="2"/>
        <v>0</v>
      </c>
      <c r="F131" s="49" t="str">
        <f t="shared" si="3"/>
        <v> </v>
      </c>
    </row>
    <row r="132" hidden="1" spans="1:6">
      <c r="A132" s="27">
        <v>2011306</v>
      </c>
      <c r="B132" s="28" t="s">
        <v>179</v>
      </c>
      <c r="C132" s="50"/>
      <c r="D132" s="50"/>
      <c r="E132" s="48">
        <f t="shared" si="2"/>
        <v>0</v>
      </c>
      <c r="F132" s="49" t="str">
        <f t="shared" si="3"/>
        <v> </v>
      </c>
    </row>
    <row r="133" hidden="1" spans="1:6">
      <c r="A133" s="27">
        <v>2011307</v>
      </c>
      <c r="B133" s="28" t="s">
        <v>180</v>
      </c>
      <c r="C133" s="50"/>
      <c r="D133" s="50"/>
      <c r="E133" s="48">
        <f t="shared" si="2"/>
        <v>0</v>
      </c>
      <c r="F133" s="49" t="str">
        <f t="shared" si="3"/>
        <v> </v>
      </c>
    </row>
    <row r="134" hidden="1" spans="1:6">
      <c r="A134" s="27">
        <v>2011308</v>
      </c>
      <c r="B134" s="28" t="s">
        <v>181</v>
      </c>
      <c r="C134" s="50"/>
      <c r="D134" s="50"/>
      <c r="E134" s="48">
        <f t="shared" ref="E134:E197" si="4">D134-C134</f>
        <v>0</v>
      </c>
      <c r="F134" s="49" t="str">
        <f t="shared" ref="F134:F197" si="5">IF(C134&lt;&gt;0,E134/C134*100," ")</f>
        <v> </v>
      </c>
    </row>
    <row r="135" hidden="1" spans="1:6">
      <c r="A135" s="27">
        <v>2011350</v>
      </c>
      <c r="B135" s="28" t="s">
        <v>110</v>
      </c>
      <c r="C135" s="50"/>
      <c r="D135" s="50"/>
      <c r="E135" s="48">
        <f t="shared" si="4"/>
        <v>0</v>
      </c>
      <c r="F135" s="49" t="str">
        <f t="shared" si="5"/>
        <v> </v>
      </c>
    </row>
    <row r="136" hidden="1" spans="1:6">
      <c r="A136" s="27">
        <v>2011399</v>
      </c>
      <c r="B136" s="28" t="s">
        <v>182</v>
      </c>
      <c r="C136" s="50"/>
      <c r="D136" s="50"/>
      <c r="E136" s="48">
        <f t="shared" si="4"/>
        <v>0</v>
      </c>
      <c r="F136" s="49" t="str">
        <f t="shared" si="5"/>
        <v> </v>
      </c>
    </row>
    <row r="137" spans="1:6">
      <c r="A137" s="27">
        <v>20114</v>
      </c>
      <c r="B137" s="29" t="s">
        <v>183</v>
      </c>
      <c r="C137" s="50">
        <f>SUM(C138:C150)</f>
        <v>0</v>
      </c>
      <c r="D137" s="50">
        <v>0</v>
      </c>
      <c r="E137" s="48">
        <f t="shared" si="4"/>
        <v>0</v>
      </c>
      <c r="F137" s="49" t="str">
        <f t="shared" si="5"/>
        <v> </v>
      </c>
    </row>
    <row r="138" hidden="1" spans="1:6">
      <c r="A138" s="27">
        <v>2011401</v>
      </c>
      <c r="B138" s="28" t="s">
        <v>101</v>
      </c>
      <c r="C138" s="50"/>
      <c r="D138" s="50"/>
      <c r="E138" s="48">
        <f t="shared" si="4"/>
        <v>0</v>
      </c>
      <c r="F138" s="49" t="str">
        <f t="shared" si="5"/>
        <v> </v>
      </c>
    </row>
    <row r="139" hidden="1" spans="1:6">
      <c r="A139" s="27">
        <v>2011402</v>
      </c>
      <c r="B139" s="28" t="s">
        <v>102</v>
      </c>
      <c r="C139" s="50"/>
      <c r="D139" s="50"/>
      <c r="E139" s="48">
        <f t="shared" si="4"/>
        <v>0</v>
      </c>
      <c r="F139" s="49" t="str">
        <f t="shared" si="5"/>
        <v> </v>
      </c>
    </row>
    <row r="140" hidden="1" spans="1:6">
      <c r="A140" s="27">
        <v>2011403</v>
      </c>
      <c r="B140" s="28" t="s">
        <v>103</v>
      </c>
      <c r="C140" s="50"/>
      <c r="D140" s="50"/>
      <c r="E140" s="48">
        <f t="shared" si="4"/>
        <v>0</v>
      </c>
      <c r="F140" s="49" t="str">
        <f t="shared" si="5"/>
        <v> </v>
      </c>
    </row>
    <row r="141" hidden="1" spans="1:6">
      <c r="A141" s="27">
        <v>2011404</v>
      </c>
      <c r="B141" s="28" t="s">
        <v>184</v>
      </c>
      <c r="C141" s="50"/>
      <c r="D141" s="50"/>
      <c r="E141" s="48">
        <f t="shared" si="4"/>
        <v>0</v>
      </c>
      <c r="F141" s="49" t="str">
        <f t="shared" si="5"/>
        <v> </v>
      </c>
    </row>
    <row r="142" hidden="1" spans="1:6">
      <c r="A142" s="27">
        <v>2011405</v>
      </c>
      <c r="B142" s="28" t="s">
        <v>185</v>
      </c>
      <c r="C142" s="50"/>
      <c r="D142" s="50"/>
      <c r="E142" s="48">
        <f t="shared" si="4"/>
        <v>0</v>
      </c>
      <c r="F142" s="49" t="str">
        <f t="shared" si="5"/>
        <v> </v>
      </c>
    </row>
    <row r="143" hidden="1" spans="1:6">
      <c r="A143" s="27">
        <v>2011406</v>
      </c>
      <c r="B143" s="28" t="s">
        <v>186</v>
      </c>
      <c r="C143" s="50"/>
      <c r="D143" s="50"/>
      <c r="E143" s="48">
        <f t="shared" si="4"/>
        <v>0</v>
      </c>
      <c r="F143" s="49" t="str">
        <f t="shared" si="5"/>
        <v> </v>
      </c>
    </row>
    <row r="144" hidden="1" spans="1:6">
      <c r="A144" s="27">
        <v>2011407</v>
      </c>
      <c r="B144" s="28" t="s">
        <v>187</v>
      </c>
      <c r="C144" s="50"/>
      <c r="D144" s="50"/>
      <c r="E144" s="48">
        <f t="shared" si="4"/>
        <v>0</v>
      </c>
      <c r="F144" s="49" t="str">
        <f t="shared" si="5"/>
        <v> </v>
      </c>
    </row>
    <row r="145" hidden="1" spans="1:6">
      <c r="A145" s="27">
        <v>2011408</v>
      </c>
      <c r="B145" s="28" t="s">
        <v>188</v>
      </c>
      <c r="C145" s="50"/>
      <c r="D145" s="50"/>
      <c r="E145" s="48">
        <f t="shared" si="4"/>
        <v>0</v>
      </c>
      <c r="F145" s="49" t="str">
        <f t="shared" si="5"/>
        <v> </v>
      </c>
    </row>
    <row r="146" hidden="1" spans="1:6">
      <c r="A146" s="27">
        <v>2011409</v>
      </c>
      <c r="B146" s="28" t="s">
        <v>189</v>
      </c>
      <c r="C146" s="50"/>
      <c r="D146" s="50"/>
      <c r="E146" s="48">
        <f t="shared" si="4"/>
        <v>0</v>
      </c>
      <c r="F146" s="49" t="str">
        <f t="shared" si="5"/>
        <v> </v>
      </c>
    </row>
    <row r="147" hidden="1" spans="1:6">
      <c r="A147" s="27">
        <v>2011410</v>
      </c>
      <c r="B147" s="28" t="s">
        <v>190</v>
      </c>
      <c r="C147" s="50"/>
      <c r="D147" s="50"/>
      <c r="E147" s="48">
        <f t="shared" si="4"/>
        <v>0</v>
      </c>
      <c r="F147" s="49" t="str">
        <f t="shared" si="5"/>
        <v> </v>
      </c>
    </row>
    <row r="148" hidden="1" spans="1:6">
      <c r="A148" s="27">
        <v>2011411</v>
      </c>
      <c r="B148" s="28" t="s">
        <v>191</v>
      </c>
      <c r="C148" s="50"/>
      <c r="D148" s="50"/>
      <c r="E148" s="48">
        <f t="shared" si="4"/>
        <v>0</v>
      </c>
      <c r="F148" s="49" t="str">
        <f t="shared" si="5"/>
        <v> </v>
      </c>
    </row>
    <row r="149" hidden="1" spans="1:6">
      <c r="A149" s="27">
        <v>2011450</v>
      </c>
      <c r="B149" s="28" t="s">
        <v>110</v>
      </c>
      <c r="C149" s="50"/>
      <c r="D149" s="50"/>
      <c r="E149" s="48">
        <f t="shared" si="4"/>
        <v>0</v>
      </c>
      <c r="F149" s="49" t="str">
        <f t="shared" si="5"/>
        <v> </v>
      </c>
    </row>
    <row r="150" hidden="1" spans="1:6">
      <c r="A150" s="27">
        <v>2011499</v>
      </c>
      <c r="B150" s="28" t="s">
        <v>192</v>
      </c>
      <c r="C150" s="50"/>
      <c r="D150" s="50"/>
      <c r="E150" s="48">
        <f t="shared" si="4"/>
        <v>0</v>
      </c>
      <c r="F150" s="49" t="str">
        <f t="shared" si="5"/>
        <v> </v>
      </c>
    </row>
    <row r="151" spans="1:6">
      <c r="A151" s="27">
        <v>20123</v>
      </c>
      <c r="B151" s="29" t="s">
        <v>193</v>
      </c>
      <c r="C151" s="50">
        <f>SUM(C152:C157)</f>
        <v>0</v>
      </c>
      <c r="D151" s="50">
        <v>0</v>
      </c>
      <c r="E151" s="48">
        <f t="shared" si="4"/>
        <v>0</v>
      </c>
      <c r="F151" s="49" t="str">
        <f t="shared" si="5"/>
        <v> </v>
      </c>
    </row>
    <row r="152" hidden="1" spans="1:6">
      <c r="A152" s="27">
        <v>2012301</v>
      </c>
      <c r="B152" s="28" t="s">
        <v>101</v>
      </c>
      <c r="C152" s="50"/>
      <c r="D152" s="50"/>
      <c r="E152" s="48">
        <f t="shared" si="4"/>
        <v>0</v>
      </c>
      <c r="F152" s="49" t="str">
        <f t="shared" si="5"/>
        <v> </v>
      </c>
    </row>
    <row r="153" hidden="1" spans="1:6">
      <c r="A153" s="27">
        <v>2012302</v>
      </c>
      <c r="B153" s="28" t="s">
        <v>102</v>
      </c>
      <c r="C153" s="50"/>
      <c r="D153" s="50"/>
      <c r="E153" s="48">
        <f t="shared" si="4"/>
        <v>0</v>
      </c>
      <c r="F153" s="49" t="str">
        <f t="shared" si="5"/>
        <v> </v>
      </c>
    </row>
    <row r="154" hidden="1" spans="1:6">
      <c r="A154" s="27">
        <v>2012303</v>
      </c>
      <c r="B154" s="28" t="s">
        <v>103</v>
      </c>
      <c r="C154" s="50"/>
      <c r="D154" s="50"/>
      <c r="E154" s="48">
        <f t="shared" si="4"/>
        <v>0</v>
      </c>
      <c r="F154" s="49" t="str">
        <f t="shared" si="5"/>
        <v> </v>
      </c>
    </row>
    <row r="155" hidden="1" spans="1:6">
      <c r="A155" s="27">
        <v>2012304</v>
      </c>
      <c r="B155" s="28" t="s">
        <v>194</v>
      </c>
      <c r="C155" s="50"/>
      <c r="D155" s="50"/>
      <c r="E155" s="48">
        <f t="shared" si="4"/>
        <v>0</v>
      </c>
      <c r="F155" s="49" t="str">
        <f t="shared" si="5"/>
        <v> </v>
      </c>
    </row>
    <row r="156" hidden="1" spans="1:6">
      <c r="A156" s="27">
        <v>2012350</v>
      </c>
      <c r="B156" s="28" t="s">
        <v>110</v>
      </c>
      <c r="C156" s="50"/>
      <c r="D156" s="50"/>
      <c r="E156" s="48">
        <f t="shared" si="4"/>
        <v>0</v>
      </c>
      <c r="F156" s="49" t="str">
        <f t="shared" si="5"/>
        <v> </v>
      </c>
    </row>
    <row r="157" hidden="1" spans="1:6">
      <c r="A157" s="27">
        <v>2012399</v>
      </c>
      <c r="B157" s="28" t="s">
        <v>195</v>
      </c>
      <c r="C157" s="50"/>
      <c r="D157" s="50"/>
      <c r="E157" s="48">
        <f t="shared" si="4"/>
        <v>0</v>
      </c>
      <c r="F157" s="49" t="str">
        <f t="shared" si="5"/>
        <v> </v>
      </c>
    </row>
    <row r="158" spans="1:6">
      <c r="A158" s="27">
        <v>20125</v>
      </c>
      <c r="B158" s="29" t="s">
        <v>196</v>
      </c>
      <c r="C158" s="50">
        <f>SUM(C159:C165)</f>
        <v>5</v>
      </c>
      <c r="D158" s="50">
        <v>0</v>
      </c>
      <c r="E158" s="48">
        <f t="shared" si="4"/>
        <v>-5</v>
      </c>
      <c r="F158" s="49">
        <f t="shared" si="5"/>
        <v>-100</v>
      </c>
    </row>
    <row r="159" hidden="1" spans="1:6">
      <c r="A159" s="27">
        <v>2012501</v>
      </c>
      <c r="B159" s="28" t="s">
        <v>101</v>
      </c>
      <c r="C159" s="50"/>
      <c r="D159" s="50"/>
      <c r="E159" s="48">
        <f t="shared" si="4"/>
        <v>0</v>
      </c>
      <c r="F159" s="49" t="str">
        <f t="shared" si="5"/>
        <v> </v>
      </c>
    </row>
    <row r="160" hidden="1" spans="1:6">
      <c r="A160" s="27">
        <v>2012502</v>
      </c>
      <c r="B160" s="28" t="s">
        <v>102</v>
      </c>
      <c r="C160" s="50"/>
      <c r="D160" s="50"/>
      <c r="E160" s="48">
        <f t="shared" si="4"/>
        <v>0</v>
      </c>
      <c r="F160" s="49" t="str">
        <f t="shared" si="5"/>
        <v> </v>
      </c>
    </row>
    <row r="161" hidden="1" spans="1:6">
      <c r="A161" s="27">
        <v>2012503</v>
      </c>
      <c r="B161" s="28" t="s">
        <v>103</v>
      </c>
      <c r="C161" s="50"/>
      <c r="D161" s="50"/>
      <c r="E161" s="48">
        <f t="shared" si="4"/>
        <v>0</v>
      </c>
      <c r="F161" s="49" t="str">
        <f t="shared" si="5"/>
        <v> </v>
      </c>
    </row>
    <row r="162" hidden="1" spans="1:6">
      <c r="A162" s="27">
        <v>2012504</v>
      </c>
      <c r="B162" s="28" t="s">
        <v>197</v>
      </c>
      <c r="C162" s="50"/>
      <c r="D162" s="50"/>
      <c r="E162" s="48">
        <f t="shared" si="4"/>
        <v>0</v>
      </c>
      <c r="F162" s="49" t="str">
        <f t="shared" si="5"/>
        <v> </v>
      </c>
    </row>
    <row r="163" hidden="1" spans="1:6">
      <c r="A163" s="27">
        <v>2012505</v>
      </c>
      <c r="B163" s="28" t="s">
        <v>198</v>
      </c>
      <c r="C163" s="50"/>
      <c r="D163" s="50"/>
      <c r="E163" s="48">
        <f t="shared" si="4"/>
        <v>0</v>
      </c>
      <c r="F163" s="49" t="str">
        <f t="shared" si="5"/>
        <v> </v>
      </c>
    </row>
    <row r="164" hidden="1" spans="1:6">
      <c r="A164" s="27">
        <v>2012550</v>
      </c>
      <c r="B164" s="28" t="s">
        <v>110</v>
      </c>
      <c r="C164" s="50"/>
      <c r="D164" s="50"/>
      <c r="E164" s="48">
        <f t="shared" si="4"/>
        <v>0</v>
      </c>
      <c r="F164" s="49" t="str">
        <f t="shared" si="5"/>
        <v> </v>
      </c>
    </row>
    <row r="165" spans="1:6">
      <c r="A165" s="27">
        <v>2012599</v>
      </c>
      <c r="B165" s="28" t="s">
        <v>199</v>
      </c>
      <c r="C165" s="50">
        <v>5</v>
      </c>
      <c r="D165" s="50">
        <v>0</v>
      </c>
      <c r="E165" s="48">
        <f t="shared" si="4"/>
        <v>-5</v>
      </c>
      <c r="F165" s="49">
        <f t="shared" si="5"/>
        <v>-100</v>
      </c>
    </row>
    <row r="166" spans="1:6">
      <c r="A166" s="27">
        <v>20126</v>
      </c>
      <c r="B166" s="29" t="s">
        <v>200</v>
      </c>
      <c r="C166" s="50">
        <f>SUM(C167:C171)</f>
        <v>0</v>
      </c>
      <c r="D166" s="50">
        <v>0</v>
      </c>
      <c r="E166" s="48">
        <f t="shared" si="4"/>
        <v>0</v>
      </c>
      <c r="F166" s="49" t="str">
        <f t="shared" si="5"/>
        <v> </v>
      </c>
    </row>
    <row r="167" hidden="1" spans="1:6">
      <c r="A167" s="27">
        <v>2012601</v>
      </c>
      <c r="B167" s="28" t="s">
        <v>101</v>
      </c>
      <c r="C167" s="50"/>
      <c r="D167" s="50"/>
      <c r="E167" s="48">
        <f t="shared" si="4"/>
        <v>0</v>
      </c>
      <c r="F167" s="49" t="str">
        <f t="shared" si="5"/>
        <v> </v>
      </c>
    </row>
    <row r="168" hidden="1" spans="1:6">
      <c r="A168" s="27">
        <v>2012602</v>
      </c>
      <c r="B168" s="28" t="s">
        <v>102</v>
      </c>
      <c r="C168" s="50"/>
      <c r="D168" s="50"/>
      <c r="E168" s="48">
        <f t="shared" si="4"/>
        <v>0</v>
      </c>
      <c r="F168" s="49" t="str">
        <f t="shared" si="5"/>
        <v> </v>
      </c>
    </row>
    <row r="169" hidden="1" spans="1:6">
      <c r="A169" s="27">
        <v>2012603</v>
      </c>
      <c r="B169" s="28" t="s">
        <v>103</v>
      </c>
      <c r="C169" s="50"/>
      <c r="D169" s="50"/>
      <c r="E169" s="48">
        <f t="shared" si="4"/>
        <v>0</v>
      </c>
      <c r="F169" s="49" t="str">
        <f t="shared" si="5"/>
        <v> </v>
      </c>
    </row>
    <row r="170" hidden="1" spans="1:6">
      <c r="A170" s="27">
        <v>2012604</v>
      </c>
      <c r="B170" s="28" t="s">
        <v>201</v>
      </c>
      <c r="C170" s="50"/>
      <c r="D170" s="50"/>
      <c r="E170" s="48">
        <f t="shared" si="4"/>
        <v>0</v>
      </c>
      <c r="F170" s="49" t="str">
        <f t="shared" si="5"/>
        <v> </v>
      </c>
    </row>
    <row r="171" hidden="1" spans="1:6">
      <c r="A171" s="27">
        <v>2012699</v>
      </c>
      <c r="B171" s="28" t="s">
        <v>202</v>
      </c>
      <c r="C171" s="50"/>
      <c r="D171" s="50"/>
      <c r="E171" s="48">
        <f t="shared" si="4"/>
        <v>0</v>
      </c>
      <c r="F171" s="49" t="str">
        <f t="shared" si="5"/>
        <v> </v>
      </c>
    </row>
    <row r="172" spans="1:6">
      <c r="A172" s="27">
        <v>20128</v>
      </c>
      <c r="B172" s="29" t="s">
        <v>203</v>
      </c>
      <c r="C172" s="50">
        <f>SUM(C173:C178)</f>
        <v>0</v>
      </c>
      <c r="D172" s="50">
        <v>0</v>
      </c>
      <c r="E172" s="48">
        <f t="shared" si="4"/>
        <v>0</v>
      </c>
      <c r="F172" s="49" t="str">
        <f t="shared" si="5"/>
        <v> </v>
      </c>
    </row>
    <row r="173" hidden="1" spans="1:6">
      <c r="A173" s="27">
        <v>2012801</v>
      </c>
      <c r="B173" s="28" t="s">
        <v>101</v>
      </c>
      <c r="C173" s="50"/>
      <c r="D173" s="50"/>
      <c r="E173" s="48">
        <f t="shared" si="4"/>
        <v>0</v>
      </c>
      <c r="F173" s="49" t="str">
        <f t="shared" si="5"/>
        <v> </v>
      </c>
    </row>
    <row r="174" hidden="1" spans="1:6">
      <c r="A174" s="27">
        <v>2012802</v>
      </c>
      <c r="B174" s="28" t="s">
        <v>102</v>
      </c>
      <c r="C174" s="50"/>
      <c r="D174" s="50"/>
      <c r="E174" s="48">
        <f t="shared" si="4"/>
        <v>0</v>
      </c>
      <c r="F174" s="49" t="str">
        <f t="shared" si="5"/>
        <v> </v>
      </c>
    </row>
    <row r="175" hidden="1" spans="1:6">
      <c r="A175" s="27">
        <v>2012803</v>
      </c>
      <c r="B175" s="28" t="s">
        <v>103</v>
      </c>
      <c r="C175" s="50"/>
      <c r="D175" s="50"/>
      <c r="E175" s="48">
        <f t="shared" si="4"/>
        <v>0</v>
      </c>
      <c r="F175" s="49" t="str">
        <f t="shared" si="5"/>
        <v> </v>
      </c>
    </row>
    <row r="176" hidden="1" spans="1:6">
      <c r="A176" s="27">
        <v>2012804</v>
      </c>
      <c r="B176" s="28" t="s">
        <v>115</v>
      </c>
      <c r="C176" s="50"/>
      <c r="D176" s="50"/>
      <c r="E176" s="48">
        <f t="shared" si="4"/>
        <v>0</v>
      </c>
      <c r="F176" s="49" t="str">
        <f t="shared" si="5"/>
        <v> </v>
      </c>
    </row>
    <row r="177" hidden="1" spans="1:6">
      <c r="A177" s="27">
        <v>2012850</v>
      </c>
      <c r="B177" s="28" t="s">
        <v>110</v>
      </c>
      <c r="C177" s="50"/>
      <c r="D177" s="50"/>
      <c r="E177" s="48">
        <f t="shared" si="4"/>
        <v>0</v>
      </c>
      <c r="F177" s="49" t="str">
        <f t="shared" si="5"/>
        <v> </v>
      </c>
    </row>
    <row r="178" hidden="1" spans="1:6">
      <c r="A178" s="27">
        <v>2012899</v>
      </c>
      <c r="B178" s="28" t="s">
        <v>204</v>
      </c>
      <c r="C178" s="50"/>
      <c r="D178" s="50"/>
      <c r="E178" s="48">
        <f t="shared" si="4"/>
        <v>0</v>
      </c>
      <c r="F178" s="49" t="str">
        <f t="shared" si="5"/>
        <v> </v>
      </c>
    </row>
    <row r="179" spans="1:6">
      <c r="A179" s="27">
        <v>20129</v>
      </c>
      <c r="B179" s="29" t="s">
        <v>205</v>
      </c>
      <c r="C179" s="50">
        <f>SUM(C180:C185)</f>
        <v>1</v>
      </c>
      <c r="D179" s="50">
        <v>2</v>
      </c>
      <c r="E179" s="48">
        <f t="shared" si="4"/>
        <v>1</v>
      </c>
      <c r="F179" s="49">
        <f t="shared" si="5"/>
        <v>100</v>
      </c>
    </row>
    <row r="180" hidden="1" spans="1:6">
      <c r="A180" s="27">
        <v>2012901</v>
      </c>
      <c r="B180" s="28" t="s">
        <v>101</v>
      </c>
      <c r="C180" s="50"/>
      <c r="D180" s="50"/>
      <c r="E180" s="48">
        <f t="shared" si="4"/>
        <v>0</v>
      </c>
      <c r="F180" s="49" t="str">
        <f t="shared" si="5"/>
        <v> </v>
      </c>
    </row>
    <row r="181" hidden="1" spans="1:6">
      <c r="A181" s="27">
        <v>2012902</v>
      </c>
      <c r="B181" s="28" t="s">
        <v>102</v>
      </c>
      <c r="C181" s="50"/>
      <c r="D181" s="50"/>
      <c r="E181" s="48">
        <f t="shared" si="4"/>
        <v>0</v>
      </c>
      <c r="F181" s="49" t="str">
        <f t="shared" si="5"/>
        <v> </v>
      </c>
    </row>
    <row r="182" hidden="1" spans="1:6">
      <c r="A182" s="27">
        <v>2012903</v>
      </c>
      <c r="B182" s="28" t="s">
        <v>103</v>
      </c>
      <c r="C182" s="50"/>
      <c r="D182" s="50"/>
      <c r="E182" s="48">
        <f t="shared" si="4"/>
        <v>0</v>
      </c>
      <c r="F182" s="49" t="str">
        <f t="shared" si="5"/>
        <v> </v>
      </c>
    </row>
    <row r="183" hidden="1" spans="1:6">
      <c r="A183" s="27">
        <v>2012906</v>
      </c>
      <c r="B183" s="28" t="s">
        <v>206</v>
      </c>
      <c r="C183" s="50"/>
      <c r="D183" s="50"/>
      <c r="E183" s="48">
        <f t="shared" si="4"/>
        <v>0</v>
      </c>
      <c r="F183" s="49" t="str">
        <f t="shared" si="5"/>
        <v> </v>
      </c>
    </row>
    <row r="184" hidden="1" spans="1:6">
      <c r="A184" s="27">
        <v>2012950</v>
      </c>
      <c r="B184" s="28" t="s">
        <v>110</v>
      </c>
      <c r="C184" s="50"/>
      <c r="D184" s="50"/>
      <c r="E184" s="48">
        <f t="shared" si="4"/>
        <v>0</v>
      </c>
      <c r="F184" s="49" t="str">
        <f t="shared" si="5"/>
        <v> </v>
      </c>
    </row>
    <row r="185" spans="1:6">
      <c r="A185" s="27">
        <v>2012999</v>
      </c>
      <c r="B185" s="28" t="s">
        <v>207</v>
      </c>
      <c r="C185" s="50">
        <v>1</v>
      </c>
      <c r="D185" s="50">
        <v>2</v>
      </c>
      <c r="E185" s="48">
        <f t="shared" si="4"/>
        <v>1</v>
      </c>
      <c r="F185" s="49">
        <f t="shared" si="5"/>
        <v>100</v>
      </c>
    </row>
    <row r="186" spans="1:6">
      <c r="A186" s="27">
        <v>20131</v>
      </c>
      <c r="B186" s="29" t="s">
        <v>208</v>
      </c>
      <c r="C186" s="50">
        <f>SUM(C187:C192)</f>
        <v>0</v>
      </c>
      <c r="D186" s="50">
        <v>0</v>
      </c>
      <c r="E186" s="48">
        <f t="shared" si="4"/>
        <v>0</v>
      </c>
      <c r="F186" s="49" t="str">
        <f t="shared" si="5"/>
        <v> </v>
      </c>
    </row>
    <row r="187" hidden="1" spans="1:6">
      <c r="A187" s="27">
        <v>2013101</v>
      </c>
      <c r="B187" s="28" t="s">
        <v>101</v>
      </c>
      <c r="C187" s="50"/>
      <c r="D187" s="50"/>
      <c r="E187" s="48">
        <f t="shared" si="4"/>
        <v>0</v>
      </c>
      <c r="F187" s="49" t="str">
        <f t="shared" si="5"/>
        <v> </v>
      </c>
    </row>
    <row r="188" hidden="1" spans="1:6">
      <c r="A188" s="27">
        <v>2013102</v>
      </c>
      <c r="B188" s="28" t="s">
        <v>102</v>
      </c>
      <c r="C188" s="50"/>
      <c r="D188" s="50"/>
      <c r="E188" s="48">
        <f t="shared" si="4"/>
        <v>0</v>
      </c>
      <c r="F188" s="49" t="str">
        <f t="shared" si="5"/>
        <v> </v>
      </c>
    </row>
    <row r="189" hidden="1" spans="1:6">
      <c r="A189" s="27">
        <v>2013103</v>
      </c>
      <c r="B189" s="28" t="s">
        <v>103</v>
      </c>
      <c r="C189" s="50"/>
      <c r="D189" s="50"/>
      <c r="E189" s="48">
        <f t="shared" si="4"/>
        <v>0</v>
      </c>
      <c r="F189" s="49" t="str">
        <f t="shared" si="5"/>
        <v> </v>
      </c>
    </row>
    <row r="190" hidden="1" spans="1:6">
      <c r="A190" s="27">
        <v>2013105</v>
      </c>
      <c r="B190" s="28" t="s">
        <v>209</v>
      </c>
      <c r="C190" s="50"/>
      <c r="D190" s="50"/>
      <c r="E190" s="48">
        <f t="shared" si="4"/>
        <v>0</v>
      </c>
      <c r="F190" s="49" t="str">
        <f t="shared" si="5"/>
        <v> </v>
      </c>
    </row>
    <row r="191" hidden="1" spans="1:6">
      <c r="A191" s="27">
        <v>2013150</v>
      </c>
      <c r="B191" s="28" t="s">
        <v>110</v>
      </c>
      <c r="C191" s="50"/>
      <c r="D191" s="50"/>
      <c r="E191" s="48">
        <f t="shared" si="4"/>
        <v>0</v>
      </c>
      <c r="F191" s="49" t="str">
        <f t="shared" si="5"/>
        <v> </v>
      </c>
    </row>
    <row r="192" ht="27" hidden="1" spans="1:6">
      <c r="A192" s="27">
        <v>2013199</v>
      </c>
      <c r="B192" s="28" t="s">
        <v>210</v>
      </c>
      <c r="C192" s="50"/>
      <c r="D192" s="50"/>
      <c r="E192" s="48">
        <f t="shared" si="4"/>
        <v>0</v>
      </c>
      <c r="F192" s="49" t="str">
        <f t="shared" si="5"/>
        <v> </v>
      </c>
    </row>
    <row r="193" spans="1:6">
      <c r="A193" s="27">
        <v>20132</v>
      </c>
      <c r="B193" s="29" t="s">
        <v>211</v>
      </c>
      <c r="C193" s="50">
        <f>SUM(C194:C199)</f>
        <v>62</v>
      </c>
      <c r="D193" s="50">
        <v>147.8</v>
      </c>
      <c r="E193" s="48">
        <f t="shared" si="4"/>
        <v>85.8</v>
      </c>
      <c r="F193" s="49">
        <f t="shared" si="5"/>
        <v>138.387096774194</v>
      </c>
    </row>
    <row r="194" hidden="1" spans="1:6">
      <c r="A194" s="27">
        <v>2013201</v>
      </c>
      <c r="B194" s="28" t="s">
        <v>101</v>
      </c>
      <c r="C194" s="50"/>
      <c r="D194" s="50"/>
      <c r="E194" s="48">
        <f t="shared" si="4"/>
        <v>0</v>
      </c>
      <c r="F194" s="49" t="str">
        <f t="shared" si="5"/>
        <v> </v>
      </c>
    </row>
    <row r="195" hidden="1" spans="1:6">
      <c r="A195" s="27">
        <v>2013202</v>
      </c>
      <c r="B195" s="28" t="s">
        <v>102</v>
      </c>
      <c r="C195" s="50"/>
      <c r="D195" s="50"/>
      <c r="E195" s="48">
        <f t="shared" si="4"/>
        <v>0</v>
      </c>
      <c r="F195" s="49" t="str">
        <f t="shared" si="5"/>
        <v> </v>
      </c>
    </row>
    <row r="196" hidden="1" spans="1:6">
      <c r="A196" s="27">
        <v>2013203</v>
      </c>
      <c r="B196" s="28" t="s">
        <v>103</v>
      </c>
      <c r="C196" s="50"/>
      <c r="D196" s="50"/>
      <c r="E196" s="48">
        <f t="shared" si="4"/>
        <v>0</v>
      </c>
      <c r="F196" s="49" t="str">
        <f t="shared" si="5"/>
        <v> </v>
      </c>
    </row>
    <row r="197" hidden="1" spans="1:6">
      <c r="A197" s="27">
        <v>2013204</v>
      </c>
      <c r="B197" s="28" t="s">
        <v>212</v>
      </c>
      <c r="C197" s="50"/>
      <c r="D197" s="50"/>
      <c r="E197" s="48">
        <f t="shared" si="4"/>
        <v>0</v>
      </c>
      <c r="F197" s="49" t="str">
        <f t="shared" si="5"/>
        <v> </v>
      </c>
    </row>
    <row r="198" hidden="1" spans="1:6">
      <c r="A198" s="27">
        <v>2013250</v>
      </c>
      <c r="B198" s="28" t="s">
        <v>110</v>
      </c>
      <c r="C198" s="50"/>
      <c r="D198" s="50"/>
      <c r="E198" s="48">
        <f t="shared" ref="E198:E261" si="6">D198-C198</f>
        <v>0</v>
      </c>
      <c r="F198" s="49" t="str">
        <f t="shared" ref="F198:F261" si="7">IF(C198&lt;&gt;0,E198/C198*100," ")</f>
        <v> </v>
      </c>
    </row>
    <row r="199" spans="1:6">
      <c r="A199" s="27">
        <v>2013299</v>
      </c>
      <c r="B199" s="28" t="s">
        <v>213</v>
      </c>
      <c r="C199" s="50">
        <v>62</v>
      </c>
      <c r="D199" s="50">
        <v>147.8</v>
      </c>
      <c r="E199" s="48">
        <f t="shared" si="6"/>
        <v>85.8</v>
      </c>
      <c r="F199" s="49">
        <f t="shared" si="7"/>
        <v>138.387096774194</v>
      </c>
    </row>
    <row r="200" spans="1:6">
      <c r="A200" s="27">
        <v>20133</v>
      </c>
      <c r="B200" s="29" t="s">
        <v>214</v>
      </c>
      <c r="C200" s="50">
        <f>SUM(C201:C205)</f>
        <v>2</v>
      </c>
      <c r="D200" s="50">
        <v>0</v>
      </c>
      <c r="E200" s="48">
        <f t="shared" si="6"/>
        <v>-2</v>
      </c>
      <c r="F200" s="49">
        <f t="shared" si="7"/>
        <v>-100</v>
      </c>
    </row>
    <row r="201" hidden="1" spans="1:6">
      <c r="A201" s="27">
        <v>2013301</v>
      </c>
      <c r="B201" s="28" t="s">
        <v>101</v>
      </c>
      <c r="C201" s="50"/>
      <c r="D201" s="50"/>
      <c r="E201" s="48">
        <f t="shared" si="6"/>
        <v>0</v>
      </c>
      <c r="F201" s="49" t="str">
        <f t="shared" si="7"/>
        <v> </v>
      </c>
    </row>
    <row r="202" hidden="1" spans="1:6">
      <c r="A202" s="27">
        <v>2013302</v>
      </c>
      <c r="B202" s="28" t="s">
        <v>102</v>
      </c>
      <c r="C202" s="50"/>
      <c r="D202" s="50"/>
      <c r="E202" s="48">
        <f t="shared" si="6"/>
        <v>0</v>
      </c>
      <c r="F202" s="49" t="str">
        <f t="shared" si="7"/>
        <v> </v>
      </c>
    </row>
    <row r="203" hidden="1" spans="1:6">
      <c r="A203" s="27">
        <v>2013303</v>
      </c>
      <c r="B203" s="28" t="s">
        <v>103</v>
      </c>
      <c r="C203" s="50"/>
      <c r="D203" s="50"/>
      <c r="E203" s="48">
        <f t="shared" si="6"/>
        <v>0</v>
      </c>
      <c r="F203" s="49" t="str">
        <f t="shared" si="7"/>
        <v> </v>
      </c>
    </row>
    <row r="204" hidden="1" spans="1:6">
      <c r="A204" s="27">
        <v>2013350</v>
      </c>
      <c r="B204" s="28" t="s">
        <v>110</v>
      </c>
      <c r="C204" s="50"/>
      <c r="D204" s="50"/>
      <c r="E204" s="48">
        <f t="shared" si="6"/>
        <v>0</v>
      </c>
      <c r="F204" s="49" t="str">
        <f t="shared" si="7"/>
        <v> </v>
      </c>
    </row>
    <row r="205" spans="1:6">
      <c r="A205" s="27">
        <v>2013399</v>
      </c>
      <c r="B205" s="28" t="s">
        <v>215</v>
      </c>
      <c r="C205" s="50">
        <v>2</v>
      </c>
      <c r="D205" s="50">
        <v>0</v>
      </c>
      <c r="E205" s="48">
        <f t="shared" si="6"/>
        <v>-2</v>
      </c>
      <c r="F205" s="49">
        <f t="shared" si="7"/>
        <v>-100</v>
      </c>
    </row>
    <row r="206" spans="1:6">
      <c r="A206" s="27">
        <v>20134</v>
      </c>
      <c r="B206" s="29" t="s">
        <v>216</v>
      </c>
      <c r="C206" s="50">
        <f>SUM(C207:C213)</f>
        <v>0</v>
      </c>
      <c r="D206" s="50">
        <v>0</v>
      </c>
      <c r="E206" s="48">
        <f t="shared" si="6"/>
        <v>0</v>
      </c>
      <c r="F206" s="49" t="str">
        <f t="shared" si="7"/>
        <v> </v>
      </c>
    </row>
    <row r="207" hidden="1" spans="1:6">
      <c r="A207" s="27">
        <v>2013401</v>
      </c>
      <c r="B207" s="28" t="s">
        <v>101</v>
      </c>
      <c r="C207" s="50"/>
      <c r="D207" s="50"/>
      <c r="E207" s="48">
        <f t="shared" si="6"/>
        <v>0</v>
      </c>
      <c r="F207" s="49" t="str">
        <f t="shared" si="7"/>
        <v> </v>
      </c>
    </row>
    <row r="208" hidden="1" spans="1:6">
      <c r="A208" s="27">
        <v>2013402</v>
      </c>
      <c r="B208" s="28" t="s">
        <v>102</v>
      </c>
      <c r="C208" s="50"/>
      <c r="D208" s="50"/>
      <c r="E208" s="48">
        <f t="shared" si="6"/>
        <v>0</v>
      </c>
      <c r="F208" s="49" t="str">
        <f t="shared" si="7"/>
        <v> </v>
      </c>
    </row>
    <row r="209" hidden="1" spans="1:6">
      <c r="A209" s="27">
        <v>2013403</v>
      </c>
      <c r="B209" s="28" t="s">
        <v>103</v>
      </c>
      <c r="C209" s="50"/>
      <c r="D209" s="50"/>
      <c r="E209" s="48">
        <f t="shared" si="6"/>
        <v>0</v>
      </c>
      <c r="F209" s="49" t="str">
        <f t="shared" si="7"/>
        <v> </v>
      </c>
    </row>
    <row r="210" hidden="1" spans="1:6">
      <c r="A210" s="27">
        <v>2013404</v>
      </c>
      <c r="B210" s="28" t="s">
        <v>217</v>
      </c>
      <c r="C210" s="50"/>
      <c r="D210" s="50"/>
      <c r="E210" s="48">
        <f t="shared" si="6"/>
        <v>0</v>
      </c>
      <c r="F210" s="49" t="str">
        <f t="shared" si="7"/>
        <v> </v>
      </c>
    </row>
    <row r="211" hidden="1" spans="1:6">
      <c r="A211" s="27">
        <v>2013405</v>
      </c>
      <c r="B211" s="28" t="s">
        <v>218</v>
      </c>
      <c r="C211" s="50"/>
      <c r="D211" s="50"/>
      <c r="E211" s="48">
        <f t="shared" si="6"/>
        <v>0</v>
      </c>
      <c r="F211" s="49" t="str">
        <f t="shared" si="7"/>
        <v> </v>
      </c>
    </row>
    <row r="212" hidden="1" spans="1:6">
      <c r="A212" s="27">
        <v>2013450</v>
      </c>
      <c r="B212" s="28" t="s">
        <v>110</v>
      </c>
      <c r="C212" s="50"/>
      <c r="D212" s="50"/>
      <c r="E212" s="48">
        <f t="shared" si="6"/>
        <v>0</v>
      </c>
      <c r="F212" s="49" t="str">
        <f t="shared" si="7"/>
        <v> </v>
      </c>
    </row>
    <row r="213" hidden="1" spans="1:6">
      <c r="A213" s="27">
        <v>2013499</v>
      </c>
      <c r="B213" s="28" t="s">
        <v>219</v>
      </c>
      <c r="C213" s="50"/>
      <c r="D213" s="50"/>
      <c r="E213" s="48">
        <f t="shared" si="6"/>
        <v>0</v>
      </c>
      <c r="F213" s="49" t="str">
        <f t="shared" si="7"/>
        <v> </v>
      </c>
    </row>
    <row r="214" spans="1:6">
      <c r="A214" s="27">
        <v>20135</v>
      </c>
      <c r="B214" s="29" t="s">
        <v>220</v>
      </c>
      <c r="C214" s="50">
        <f>SUM(C215:C219)</f>
        <v>0</v>
      </c>
      <c r="D214" s="50">
        <v>0</v>
      </c>
      <c r="E214" s="48">
        <f t="shared" si="6"/>
        <v>0</v>
      </c>
      <c r="F214" s="49" t="str">
        <f t="shared" si="7"/>
        <v> </v>
      </c>
    </row>
    <row r="215" hidden="1" spans="1:6">
      <c r="A215" s="27">
        <v>2013501</v>
      </c>
      <c r="B215" s="28" t="s">
        <v>101</v>
      </c>
      <c r="C215" s="50"/>
      <c r="D215" s="50"/>
      <c r="E215" s="48">
        <f t="shared" si="6"/>
        <v>0</v>
      </c>
      <c r="F215" s="49" t="str">
        <f t="shared" si="7"/>
        <v> </v>
      </c>
    </row>
    <row r="216" hidden="1" spans="1:6">
      <c r="A216" s="27">
        <v>2013502</v>
      </c>
      <c r="B216" s="28" t="s">
        <v>102</v>
      </c>
      <c r="C216" s="50"/>
      <c r="D216" s="50"/>
      <c r="E216" s="48">
        <f t="shared" si="6"/>
        <v>0</v>
      </c>
      <c r="F216" s="49" t="str">
        <f t="shared" si="7"/>
        <v> </v>
      </c>
    </row>
    <row r="217" hidden="1" spans="1:6">
      <c r="A217" s="27">
        <v>2013503</v>
      </c>
      <c r="B217" s="28" t="s">
        <v>103</v>
      </c>
      <c r="C217" s="50"/>
      <c r="D217" s="50"/>
      <c r="E217" s="48">
        <f t="shared" si="6"/>
        <v>0</v>
      </c>
      <c r="F217" s="49" t="str">
        <f t="shared" si="7"/>
        <v> </v>
      </c>
    </row>
    <row r="218" hidden="1" spans="1:6">
      <c r="A218" s="27">
        <v>2013550</v>
      </c>
      <c r="B218" s="28" t="s">
        <v>110</v>
      </c>
      <c r="C218" s="50"/>
      <c r="D218" s="50"/>
      <c r="E218" s="48">
        <f t="shared" si="6"/>
        <v>0</v>
      </c>
      <c r="F218" s="49" t="str">
        <f t="shared" si="7"/>
        <v> </v>
      </c>
    </row>
    <row r="219" hidden="1" spans="1:6">
      <c r="A219" s="27">
        <v>2013599</v>
      </c>
      <c r="B219" s="28" t="s">
        <v>221</v>
      </c>
      <c r="C219" s="50"/>
      <c r="D219" s="50"/>
      <c r="E219" s="48">
        <f t="shared" si="6"/>
        <v>0</v>
      </c>
      <c r="F219" s="49" t="str">
        <f t="shared" si="7"/>
        <v> </v>
      </c>
    </row>
    <row r="220" spans="1:6">
      <c r="A220" s="27">
        <v>20136</v>
      </c>
      <c r="B220" s="29" t="s">
        <v>222</v>
      </c>
      <c r="C220" s="50">
        <f>SUM(C221:C225)</f>
        <v>0</v>
      </c>
      <c r="D220" s="50">
        <v>0</v>
      </c>
      <c r="E220" s="48">
        <f t="shared" si="6"/>
        <v>0</v>
      </c>
      <c r="F220" s="49" t="str">
        <f t="shared" si="7"/>
        <v> </v>
      </c>
    </row>
    <row r="221" hidden="1" spans="1:6">
      <c r="A221" s="27">
        <v>2013601</v>
      </c>
      <c r="B221" s="28" t="s">
        <v>101</v>
      </c>
      <c r="C221" s="50"/>
      <c r="D221" s="50"/>
      <c r="E221" s="48">
        <f t="shared" si="6"/>
        <v>0</v>
      </c>
      <c r="F221" s="49" t="str">
        <f t="shared" si="7"/>
        <v> </v>
      </c>
    </row>
    <row r="222" hidden="1" spans="1:6">
      <c r="A222" s="27">
        <v>2013602</v>
      </c>
      <c r="B222" s="28" t="s">
        <v>102</v>
      </c>
      <c r="C222" s="50"/>
      <c r="D222" s="50"/>
      <c r="E222" s="48">
        <f t="shared" si="6"/>
        <v>0</v>
      </c>
      <c r="F222" s="49" t="str">
        <f t="shared" si="7"/>
        <v> </v>
      </c>
    </row>
    <row r="223" hidden="1" spans="1:6">
      <c r="A223" s="27">
        <v>2013603</v>
      </c>
      <c r="B223" s="28" t="s">
        <v>103</v>
      </c>
      <c r="C223" s="50"/>
      <c r="D223" s="50"/>
      <c r="E223" s="48">
        <f t="shared" si="6"/>
        <v>0</v>
      </c>
      <c r="F223" s="49" t="str">
        <f t="shared" si="7"/>
        <v> </v>
      </c>
    </row>
    <row r="224" hidden="1" spans="1:6">
      <c r="A224" s="27">
        <v>2013650</v>
      </c>
      <c r="B224" s="28" t="s">
        <v>110</v>
      </c>
      <c r="C224" s="50"/>
      <c r="D224" s="50"/>
      <c r="E224" s="48">
        <f t="shared" si="6"/>
        <v>0</v>
      </c>
      <c r="F224" s="49" t="str">
        <f t="shared" si="7"/>
        <v> </v>
      </c>
    </row>
    <row r="225" hidden="1" spans="1:6">
      <c r="A225" s="27">
        <v>2013699</v>
      </c>
      <c r="B225" s="28" t="s">
        <v>223</v>
      </c>
      <c r="C225" s="50"/>
      <c r="D225" s="50"/>
      <c r="E225" s="48">
        <f t="shared" si="6"/>
        <v>0</v>
      </c>
      <c r="F225" s="49" t="str">
        <f t="shared" si="7"/>
        <v> </v>
      </c>
    </row>
    <row r="226" spans="1:6">
      <c r="A226" s="27">
        <v>20137</v>
      </c>
      <c r="B226" s="29" t="s">
        <v>224</v>
      </c>
      <c r="C226" s="50">
        <f>SUM(C227:C231)</f>
        <v>0</v>
      </c>
      <c r="D226" s="50">
        <v>0</v>
      </c>
      <c r="E226" s="48">
        <f t="shared" si="6"/>
        <v>0</v>
      </c>
      <c r="F226" s="49" t="str">
        <f t="shared" si="7"/>
        <v> </v>
      </c>
    </row>
    <row r="227" hidden="1" spans="1:6">
      <c r="A227" s="27">
        <v>2013701</v>
      </c>
      <c r="B227" s="28" t="s">
        <v>101</v>
      </c>
      <c r="C227" s="50"/>
      <c r="D227" s="50"/>
      <c r="E227" s="48">
        <f t="shared" si="6"/>
        <v>0</v>
      </c>
      <c r="F227" s="49" t="str">
        <f t="shared" si="7"/>
        <v> </v>
      </c>
    </row>
    <row r="228" hidden="1" spans="1:6">
      <c r="A228" s="27">
        <v>2013702</v>
      </c>
      <c r="B228" s="28" t="s">
        <v>102</v>
      </c>
      <c r="C228" s="50"/>
      <c r="D228" s="50"/>
      <c r="E228" s="48">
        <f t="shared" si="6"/>
        <v>0</v>
      </c>
      <c r="F228" s="49" t="str">
        <f t="shared" si="7"/>
        <v> </v>
      </c>
    </row>
    <row r="229" hidden="1" spans="1:6">
      <c r="A229" s="27">
        <v>2013703</v>
      </c>
      <c r="B229" s="28" t="s">
        <v>103</v>
      </c>
      <c r="C229" s="50"/>
      <c r="D229" s="50"/>
      <c r="E229" s="48">
        <f t="shared" si="6"/>
        <v>0</v>
      </c>
      <c r="F229" s="49" t="str">
        <f t="shared" si="7"/>
        <v> </v>
      </c>
    </row>
    <row r="230" hidden="1" spans="1:6">
      <c r="A230" s="27">
        <v>2013750</v>
      </c>
      <c r="B230" s="28" t="s">
        <v>110</v>
      </c>
      <c r="C230" s="50"/>
      <c r="D230" s="50"/>
      <c r="E230" s="48">
        <f t="shared" si="6"/>
        <v>0</v>
      </c>
      <c r="F230" s="49" t="str">
        <f t="shared" si="7"/>
        <v> </v>
      </c>
    </row>
    <row r="231" hidden="1" spans="1:6">
      <c r="A231" s="27">
        <v>2013799</v>
      </c>
      <c r="B231" s="28" t="s">
        <v>225</v>
      </c>
      <c r="C231" s="50"/>
      <c r="D231" s="50"/>
      <c r="E231" s="48">
        <f t="shared" si="6"/>
        <v>0</v>
      </c>
      <c r="F231" s="49" t="str">
        <f t="shared" si="7"/>
        <v> </v>
      </c>
    </row>
    <row r="232" spans="1:6">
      <c r="A232" s="27">
        <v>20138</v>
      </c>
      <c r="B232" s="29" t="s">
        <v>226</v>
      </c>
      <c r="C232" s="50">
        <f>SUM(C233:C248)</f>
        <v>0</v>
      </c>
      <c r="D232" s="50">
        <v>0</v>
      </c>
      <c r="E232" s="48">
        <f t="shared" si="6"/>
        <v>0</v>
      </c>
      <c r="F232" s="49" t="str">
        <f t="shared" si="7"/>
        <v> </v>
      </c>
    </row>
    <row r="233" hidden="1" spans="1:6">
      <c r="A233" s="27">
        <v>2013801</v>
      </c>
      <c r="B233" s="28" t="s">
        <v>101</v>
      </c>
      <c r="C233" s="50"/>
      <c r="D233" s="50"/>
      <c r="E233" s="48">
        <f t="shared" si="6"/>
        <v>0</v>
      </c>
      <c r="F233" s="49" t="str">
        <f t="shared" si="7"/>
        <v> </v>
      </c>
    </row>
    <row r="234" hidden="1" spans="1:6">
      <c r="A234" s="27">
        <v>2013802</v>
      </c>
      <c r="B234" s="28" t="s">
        <v>102</v>
      </c>
      <c r="C234" s="50"/>
      <c r="D234" s="50"/>
      <c r="E234" s="48">
        <f t="shared" si="6"/>
        <v>0</v>
      </c>
      <c r="F234" s="49" t="str">
        <f t="shared" si="7"/>
        <v> </v>
      </c>
    </row>
    <row r="235" hidden="1" spans="1:6">
      <c r="A235" s="27">
        <v>2013803</v>
      </c>
      <c r="B235" s="28" t="s">
        <v>103</v>
      </c>
      <c r="C235" s="50"/>
      <c r="D235" s="50"/>
      <c r="E235" s="48">
        <f t="shared" si="6"/>
        <v>0</v>
      </c>
      <c r="F235" s="49" t="str">
        <f t="shared" si="7"/>
        <v> </v>
      </c>
    </row>
    <row r="236" hidden="1" spans="1:6">
      <c r="A236" s="27">
        <v>2013804</v>
      </c>
      <c r="B236" s="28" t="s">
        <v>227</v>
      </c>
      <c r="C236" s="50"/>
      <c r="D236" s="50"/>
      <c r="E236" s="48">
        <f t="shared" si="6"/>
        <v>0</v>
      </c>
      <c r="F236" s="49" t="str">
        <f t="shared" si="7"/>
        <v> </v>
      </c>
    </row>
    <row r="237" hidden="1" spans="1:6">
      <c r="A237" s="27">
        <v>2013805</v>
      </c>
      <c r="B237" s="28" t="s">
        <v>228</v>
      </c>
      <c r="C237" s="50"/>
      <c r="D237" s="50"/>
      <c r="E237" s="48">
        <f t="shared" si="6"/>
        <v>0</v>
      </c>
      <c r="F237" s="49" t="str">
        <f t="shared" si="7"/>
        <v> </v>
      </c>
    </row>
    <row r="238" hidden="1" spans="1:6">
      <c r="A238" s="27">
        <v>2013806</v>
      </c>
      <c r="B238" s="28" t="s">
        <v>229</v>
      </c>
      <c r="C238" s="50"/>
      <c r="D238" s="50"/>
      <c r="E238" s="48">
        <f t="shared" si="6"/>
        <v>0</v>
      </c>
      <c r="F238" s="49" t="str">
        <f t="shared" si="7"/>
        <v> </v>
      </c>
    </row>
    <row r="239" hidden="1" spans="1:6">
      <c r="A239" s="27">
        <v>2013807</v>
      </c>
      <c r="B239" s="28" t="s">
        <v>230</v>
      </c>
      <c r="C239" s="50"/>
      <c r="D239" s="50"/>
      <c r="E239" s="48">
        <f t="shared" si="6"/>
        <v>0</v>
      </c>
      <c r="F239" s="49" t="str">
        <f t="shared" si="7"/>
        <v> </v>
      </c>
    </row>
    <row r="240" hidden="1" spans="1:6">
      <c r="A240" s="27">
        <v>2013808</v>
      </c>
      <c r="B240" s="28" t="s">
        <v>143</v>
      </c>
      <c r="C240" s="50"/>
      <c r="D240" s="50"/>
      <c r="E240" s="48">
        <f t="shared" si="6"/>
        <v>0</v>
      </c>
      <c r="F240" s="49" t="str">
        <f t="shared" si="7"/>
        <v> </v>
      </c>
    </row>
    <row r="241" hidden="1" spans="1:6">
      <c r="A241" s="27">
        <v>2013809</v>
      </c>
      <c r="B241" s="28" t="s">
        <v>231</v>
      </c>
      <c r="C241" s="50"/>
      <c r="D241" s="50"/>
      <c r="E241" s="48">
        <f t="shared" si="6"/>
        <v>0</v>
      </c>
      <c r="F241" s="49" t="str">
        <f t="shared" si="7"/>
        <v> </v>
      </c>
    </row>
    <row r="242" hidden="1" spans="1:6">
      <c r="A242" s="27">
        <v>2013810</v>
      </c>
      <c r="B242" s="28" t="s">
        <v>232</v>
      </c>
      <c r="C242" s="50"/>
      <c r="D242" s="50"/>
      <c r="E242" s="48">
        <f t="shared" si="6"/>
        <v>0</v>
      </c>
      <c r="F242" s="49" t="str">
        <f t="shared" si="7"/>
        <v> </v>
      </c>
    </row>
    <row r="243" hidden="1" spans="1:6">
      <c r="A243" s="27">
        <v>2013811</v>
      </c>
      <c r="B243" s="28" t="s">
        <v>233</v>
      </c>
      <c r="C243" s="50"/>
      <c r="D243" s="50"/>
      <c r="E243" s="48">
        <f t="shared" si="6"/>
        <v>0</v>
      </c>
      <c r="F243" s="49" t="str">
        <f t="shared" si="7"/>
        <v> </v>
      </c>
    </row>
    <row r="244" hidden="1" spans="1:6">
      <c r="A244" s="27">
        <v>2013812</v>
      </c>
      <c r="B244" s="28" t="s">
        <v>234</v>
      </c>
      <c r="C244" s="50"/>
      <c r="D244" s="50"/>
      <c r="E244" s="48">
        <f t="shared" si="6"/>
        <v>0</v>
      </c>
      <c r="F244" s="49" t="str">
        <f t="shared" si="7"/>
        <v> </v>
      </c>
    </row>
    <row r="245" hidden="1" spans="1:6">
      <c r="A245" s="27">
        <v>2013813</v>
      </c>
      <c r="B245" s="28" t="s">
        <v>235</v>
      </c>
      <c r="C245" s="50"/>
      <c r="D245" s="50"/>
      <c r="E245" s="48">
        <f t="shared" si="6"/>
        <v>0</v>
      </c>
      <c r="F245" s="49" t="str">
        <f t="shared" si="7"/>
        <v> </v>
      </c>
    </row>
    <row r="246" hidden="1" spans="1:6">
      <c r="A246" s="27">
        <v>2013814</v>
      </c>
      <c r="B246" s="28" t="s">
        <v>236</v>
      </c>
      <c r="C246" s="50"/>
      <c r="D246" s="50"/>
      <c r="E246" s="48">
        <f t="shared" si="6"/>
        <v>0</v>
      </c>
      <c r="F246" s="49" t="str">
        <f t="shared" si="7"/>
        <v> </v>
      </c>
    </row>
    <row r="247" hidden="1" spans="1:6">
      <c r="A247" s="27">
        <v>2013850</v>
      </c>
      <c r="B247" s="28" t="s">
        <v>110</v>
      </c>
      <c r="C247" s="50"/>
      <c r="D247" s="50"/>
      <c r="E247" s="48">
        <f t="shared" si="6"/>
        <v>0</v>
      </c>
      <c r="F247" s="49" t="str">
        <f t="shared" si="7"/>
        <v> </v>
      </c>
    </row>
    <row r="248" hidden="1" spans="1:6">
      <c r="A248" s="27">
        <v>2013899</v>
      </c>
      <c r="B248" s="28" t="s">
        <v>237</v>
      </c>
      <c r="C248" s="50"/>
      <c r="D248" s="50"/>
      <c r="E248" s="48">
        <f t="shared" si="6"/>
        <v>0</v>
      </c>
      <c r="F248" s="49" t="str">
        <f t="shared" si="7"/>
        <v> </v>
      </c>
    </row>
    <row r="249" spans="1:6">
      <c r="A249" s="27">
        <v>20199</v>
      </c>
      <c r="B249" s="29" t="s">
        <v>238</v>
      </c>
      <c r="C249" s="50">
        <f>SUM(C250:C251)</f>
        <v>2373</v>
      </c>
      <c r="D249" s="50">
        <v>454</v>
      </c>
      <c r="E249" s="48">
        <f t="shared" si="6"/>
        <v>-1919</v>
      </c>
      <c r="F249" s="49">
        <f t="shared" si="7"/>
        <v>-80.8680994521703</v>
      </c>
    </row>
    <row r="250" hidden="1" spans="1:6">
      <c r="A250" s="27">
        <v>2019901</v>
      </c>
      <c r="B250" s="28" t="s">
        <v>239</v>
      </c>
      <c r="C250" s="50"/>
      <c r="D250" s="50"/>
      <c r="E250" s="48">
        <f t="shared" si="6"/>
        <v>0</v>
      </c>
      <c r="F250" s="49" t="str">
        <f t="shared" si="7"/>
        <v> </v>
      </c>
    </row>
    <row r="251" spans="1:6">
      <c r="A251" s="27">
        <v>2019999</v>
      </c>
      <c r="B251" s="28" t="s">
        <v>240</v>
      </c>
      <c r="C251" s="50">
        <v>2373</v>
      </c>
      <c r="D251" s="50">
        <v>454</v>
      </c>
      <c r="E251" s="48">
        <f t="shared" si="6"/>
        <v>-1919</v>
      </c>
      <c r="F251" s="49">
        <f t="shared" si="7"/>
        <v>-80.8680994521703</v>
      </c>
    </row>
    <row r="252" spans="1:6">
      <c r="A252" s="29">
        <v>202</v>
      </c>
      <c r="B252" s="29" t="s">
        <v>241</v>
      </c>
      <c r="C252" s="50">
        <f>C253+C260+C263+C266+C272+C276+C278+C283+C289</f>
        <v>0</v>
      </c>
      <c r="D252" s="50">
        <v>0</v>
      </c>
      <c r="E252" s="48">
        <f t="shared" si="6"/>
        <v>0</v>
      </c>
      <c r="F252" s="49" t="str">
        <f t="shared" si="7"/>
        <v> </v>
      </c>
    </row>
    <row r="253" spans="1:6">
      <c r="A253" s="27">
        <v>20201</v>
      </c>
      <c r="B253" s="29" t="s">
        <v>242</v>
      </c>
      <c r="C253" s="50">
        <f>SUM(C254:C259)</f>
        <v>0</v>
      </c>
      <c r="D253" s="50">
        <v>0</v>
      </c>
      <c r="E253" s="48">
        <f t="shared" si="6"/>
        <v>0</v>
      </c>
      <c r="F253" s="49" t="str">
        <f t="shared" si="7"/>
        <v> </v>
      </c>
    </row>
    <row r="254" hidden="1" spans="1:6">
      <c r="A254" s="27">
        <v>2020101</v>
      </c>
      <c r="B254" s="28" t="s">
        <v>101</v>
      </c>
      <c r="C254" s="50"/>
      <c r="D254" s="50"/>
      <c r="E254" s="48">
        <f t="shared" si="6"/>
        <v>0</v>
      </c>
      <c r="F254" s="49" t="str">
        <f t="shared" si="7"/>
        <v> </v>
      </c>
    </row>
    <row r="255" hidden="1" spans="1:6">
      <c r="A255" s="27">
        <v>2020102</v>
      </c>
      <c r="B255" s="28" t="s">
        <v>102</v>
      </c>
      <c r="C255" s="50"/>
      <c r="D255" s="50"/>
      <c r="E255" s="48">
        <f t="shared" si="6"/>
        <v>0</v>
      </c>
      <c r="F255" s="49" t="str">
        <f t="shared" si="7"/>
        <v> </v>
      </c>
    </row>
    <row r="256" hidden="1" spans="1:6">
      <c r="A256" s="27">
        <v>2020103</v>
      </c>
      <c r="B256" s="28" t="s">
        <v>103</v>
      </c>
      <c r="C256" s="50"/>
      <c r="D256" s="50"/>
      <c r="E256" s="48">
        <f t="shared" si="6"/>
        <v>0</v>
      </c>
      <c r="F256" s="49" t="str">
        <f t="shared" si="7"/>
        <v> </v>
      </c>
    </row>
    <row r="257" hidden="1" spans="1:6">
      <c r="A257" s="27">
        <v>2020104</v>
      </c>
      <c r="B257" s="28" t="s">
        <v>209</v>
      </c>
      <c r="C257" s="50"/>
      <c r="D257" s="50"/>
      <c r="E257" s="48">
        <f t="shared" si="6"/>
        <v>0</v>
      </c>
      <c r="F257" s="49" t="str">
        <f t="shared" si="7"/>
        <v> </v>
      </c>
    </row>
    <row r="258" hidden="1" spans="1:6">
      <c r="A258" s="27">
        <v>2020150</v>
      </c>
      <c r="B258" s="28" t="s">
        <v>110</v>
      </c>
      <c r="C258" s="50"/>
      <c r="D258" s="50"/>
      <c r="E258" s="48">
        <f t="shared" si="6"/>
        <v>0</v>
      </c>
      <c r="F258" s="49" t="str">
        <f t="shared" si="7"/>
        <v> </v>
      </c>
    </row>
    <row r="259" hidden="1" spans="1:6">
      <c r="A259" s="27">
        <v>2020199</v>
      </c>
      <c r="B259" s="28" t="s">
        <v>243</v>
      </c>
      <c r="C259" s="50"/>
      <c r="D259" s="50"/>
      <c r="E259" s="48">
        <f t="shared" si="6"/>
        <v>0</v>
      </c>
      <c r="F259" s="49" t="str">
        <f t="shared" si="7"/>
        <v> </v>
      </c>
    </row>
    <row r="260" spans="1:6">
      <c r="A260" s="27">
        <v>20202</v>
      </c>
      <c r="B260" s="29" t="s">
        <v>244</v>
      </c>
      <c r="C260" s="50">
        <f>SUM(C261:C262)</f>
        <v>0</v>
      </c>
      <c r="D260" s="50">
        <v>0</v>
      </c>
      <c r="E260" s="48">
        <f t="shared" si="6"/>
        <v>0</v>
      </c>
      <c r="F260" s="49" t="str">
        <f t="shared" si="7"/>
        <v> </v>
      </c>
    </row>
    <row r="261" hidden="1" spans="1:6">
      <c r="A261" s="27">
        <v>2020201</v>
      </c>
      <c r="B261" s="28" t="s">
        <v>245</v>
      </c>
      <c r="C261" s="50"/>
      <c r="D261" s="50"/>
      <c r="E261" s="48">
        <f t="shared" si="6"/>
        <v>0</v>
      </c>
      <c r="F261" s="49" t="str">
        <f t="shared" si="7"/>
        <v> </v>
      </c>
    </row>
    <row r="262" hidden="1" spans="1:6">
      <c r="A262" s="27">
        <v>2020202</v>
      </c>
      <c r="B262" s="28" t="s">
        <v>246</v>
      </c>
      <c r="C262" s="50"/>
      <c r="D262" s="50"/>
      <c r="E262" s="48">
        <f t="shared" ref="E262:E325" si="8">D262-C262</f>
        <v>0</v>
      </c>
      <c r="F262" s="49" t="str">
        <f t="shared" ref="F262:F325" si="9">IF(C262&lt;&gt;0,E262/C262*100," ")</f>
        <v> </v>
      </c>
    </row>
    <row r="263" spans="1:6">
      <c r="A263" s="27">
        <v>20203</v>
      </c>
      <c r="B263" s="29" t="s">
        <v>247</v>
      </c>
      <c r="C263" s="50">
        <f>SUM(C264:C265)</f>
        <v>0</v>
      </c>
      <c r="D263" s="50">
        <v>0</v>
      </c>
      <c r="E263" s="48">
        <f t="shared" si="8"/>
        <v>0</v>
      </c>
      <c r="F263" s="49" t="str">
        <f t="shared" si="9"/>
        <v> </v>
      </c>
    </row>
    <row r="264" hidden="1" spans="1:6">
      <c r="A264" s="27">
        <v>2020304</v>
      </c>
      <c r="B264" s="28" t="s">
        <v>248</v>
      </c>
      <c r="C264" s="50"/>
      <c r="D264" s="50"/>
      <c r="E264" s="48">
        <f t="shared" si="8"/>
        <v>0</v>
      </c>
      <c r="F264" s="49" t="str">
        <f t="shared" si="9"/>
        <v> </v>
      </c>
    </row>
    <row r="265" hidden="1" spans="1:6">
      <c r="A265" s="27">
        <v>2020306</v>
      </c>
      <c r="B265" s="28" t="s">
        <v>249</v>
      </c>
      <c r="C265" s="50"/>
      <c r="D265" s="50"/>
      <c r="E265" s="48">
        <f t="shared" si="8"/>
        <v>0</v>
      </c>
      <c r="F265" s="49" t="str">
        <f t="shared" si="9"/>
        <v> </v>
      </c>
    </row>
    <row r="266" spans="1:6">
      <c r="A266" s="27">
        <v>20204</v>
      </c>
      <c r="B266" s="29" t="s">
        <v>250</v>
      </c>
      <c r="C266" s="50">
        <f>SUM(C267:C271)</f>
        <v>0</v>
      </c>
      <c r="D266" s="50">
        <v>0</v>
      </c>
      <c r="E266" s="48">
        <f t="shared" si="8"/>
        <v>0</v>
      </c>
      <c r="F266" s="49" t="str">
        <f t="shared" si="9"/>
        <v> </v>
      </c>
    </row>
    <row r="267" hidden="1" spans="1:6">
      <c r="A267" s="27">
        <v>2020401</v>
      </c>
      <c r="B267" s="28" t="s">
        <v>251</v>
      </c>
      <c r="C267" s="50"/>
      <c r="D267" s="50"/>
      <c r="E267" s="48">
        <f t="shared" si="8"/>
        <v>0</v>
      </c>
      <c r="F267" s="49" t="str">
        <f t="shared" si="9"/>
        <v> </v>
      </c>
    </row>
    <row r="268" hidden="1" spans="1:6">
      <c r="A268" s="27">
        <v>2020402</v>
      </c>
      <c r="B268" s="28" t="s">
        <v>252</v>
      </c>
      <c r="C268" s="50"/>
      <c r="D268" s="50"/>
      <c r="E268" s="48">
        <f t="shared" si="8"/>
        <v>0</v>
      </c>
      <c r="F268" s="49" t="str">
        <f t="shared" si="9"/>
        <v> </v>
      </c>
    </row>
    <row r="269" hidden="1" spans="1:6">
      <c r="A269" s="27">
        <v>2020403</v>
      </c>
      <c r="B269" s="28" t="s">
        <v>253</v>
      </c>
      <c r="C269" s="50"/>
      <c r="D269" s="50"/>
      <c r="E269" s="48">
        <f t="shared" si="8"/>
        <v>0</v>
      </c>
      <c r="F269" s="49" t="str">
        <f t="shared" si="9"/>
        <v> </v>
      </c>
    </row>
    <row r="270" hidden="1" spans="1:6">
      <c r="A270" s="27">
        <v>2020404</v>
      </c>
      <c r="B270" s="28" t="s">
        <v>254</v>
      </c>
      <c r="C270" s="50"/>
      <c r="D270" s="50"/>
      <c r="E270" s="48">
        <f t="shared" si="8"/>
        <v>0</v>
      </c>
      <c r="F270" s="49" t="str">
        <f t="shared" si="9"/>
        <v> </v>
      </c>
    </row>
    <row r="271" hidden="1" spans="1:6">
      <c r="A271" s="27">
        <v>2020499</v>
      </c>
      <c r="B271" s="28" t="s">
        <v>255</v>
      </c>
      <c r="C271" s="50"/>
      <c r="D271" s="50"/>
      <c r="E271" s="48">
        <f t="shared" si="8"/>
        <v>0</v>
      </c>
      <c r="F271" s="49" t="str">
        <f t="shared" si="9"/>
        <v> </v>
      </c>
    </row>
    <row r="272" spans="1:6">
      <c r="A272" s="27">
        <v>20205</v>
      </c>
      <c r="B272" s="29" t="s">
        <v>256</v>
      </c>
      <c r="C272" s="50">
        <f>SUM(C273:C275)</f>
        <v>0</v>
      </c>
      <c r="D272" s="50">
        <v>0</v>
      </c>
      <c r="E272" s="48">
        <f t="shared" si="8"/>
        <v>0</v>
      </c>
      <c r="F272" s="49" t="str">
        <f t="shared" si="9"/>
        <v> </v>
      </c>
    </row>
    <row r="273" hidden="1" spans="1:6">
      <c r="A273" s="27">
        <v>2020503</v>
      </c>
      <c r="B273" s="28" t="s">
        <v>257</v>
      </c>
      <c r="C273" s="50"/>
      <c r="D273" s="50"/>
      <c r="E273" s="48">
        <f t="shared" si="8"/>
        <v>0</v>
      </c>
      <c r="F273" s="49" t="str">
        <f t="shared" si="9"/>
        <v> </v>
      </c>
    </row>
    <row r="274" hidden="1" spans="1:6">
      <c r="A274" s="27">
        <v>2020504</v>
      </c>
      <c r="B274" s="28" t="s">
        <v>258</v>
      </c>
      <c r="C274" s="50"/>
      <c r="D274" s="50"/>
      <c r="E274" s="48">
        <f t="shared" si="8"/>
        <v>0</v>
      </c>
      <c r="F274" s="49" t="str">
        <f t="shared" si="9"/>
        <v> </v>
      </c>
    </row>
    <row r="275" hidden="1" spans="1:6">
      <c r="A275" s="27">
        <v>2020599</v>
      </c>
      <c r="B275" s="28" t="s">
        <v>259</v>
      </c>
      <c r="C275" s="50"/>
      <c r="D275" s="50"/>
      <c r="E275" s="48">
        <f t="shared" si="8"/>
        <v>0</v>
      </c>
      <c r="F275" s="49" t="str">
        <f t="shared" si="9"/>
        <v> </v>
      </c>
    </row>
    <row r="276" spans="1:6">
      <c r="A276" s="27">
        <v>20206</v>
      </c>
      <c r="B276" s="29" t="s">
        <v>260</v>
      </c>
      <c r="C276" s="50">
        <f>SUM(C277)</f>
        <v>0</v>
      </c>
      <c r="D276" s="50">
        <v>0</v>
      </c>
      <c r="E276" s="48">
        <f t="shared" si="8"/>
        <v>0</v>
      </c>
      <c r="F276" s="49" t="str">
        <f t="shared" si="9"/>
        <v> </v>
      </c>
    </row>
    <row r="277" hidden="1" spans="1:6">
      <c r="A277" s="27">
        <v>2020601</v>
      </c>
      <c r="B277" s="28" t="s">
        <v>261</v>
      </c>
      <c r="C277" s="50"/>
      <c r="D277" s="50"/>
      <c r="E277" s="48">
        <f t="shared" si="8"/>
        <v>0</v>
      </c>
      <c r="F277" s="49" t="str">
        <f t="shared" si="9"/>
        <v> </v>
      </c>
    </row>
    <row r="278" spans="1:6">
      <c r="A278" s="27">
        <v>20207</v>
      </c>
      <c r="B278" s="29" t="s">
        <v>262</v>
      </c>
      <c r="C278" s="50">
        <f>SUM(C279:C282)</f>
        <v>0</v>
      </c>
      <c r="D278" s="50">
        <v>0</v>
      </c>
      <c r="E278" s="48">
        <f t="shared" si="8"/>
        <v>0</v>
      </c>
      <c r="F278" s="49" t="str">
        <f t="shared" si="9"/>
        <v> </v>
      </c>
    </row>
    <row r="279" hidden="1" spans="1:6">
      <c r="A279" s="27">
        <v>2020701</v>
      </c>
      <c r="B279" s="28" t="s">
        <v>263</v>
      </c>
      <c r="C279" s="50"/>
      <c r="D279" s="50"/>
      <c r="E279" s="48">
        <f t="shared" si="8"/>
        <v>0</v>
      </c>
      <c r="F279" s="49" t="str">
        <f t="shared" si="9"/>
        <v> </v>
      </c>
    </row>
    <row r="280" hidden="1" spans="1:6">
      <c r="A280" s="27">
        <v>2020702</v>
      </c>
      <c r="B280" s="28" t="s">
        <v>264</v>
      </c>
      <c r="C280" s="50"/>
      <c r="D280" s="50"/>
      <c r="E280" s="48">
        <f t="shared" si="8"/>
        <v>0</v>
      </c>
      <c r="F280" s="49" t="str">
        <f t="shared" si="9"/>
        <v> </v>
      </c>
    </row>
    <row r="281" hidden="1" spans="1:6">
      <c r="A281" s="27">
        <v>2020703</v>
      </c>
      <c r="B281" s="28" t="s">
        <v>265</v>
      </c>
      <c r="C281" s="50"/>
      <c r="D281" s="50"/>
      <c r="E281" s="48">
        <f t="shared" si="8"/>
        <v>0</v>
      </c>
      <c r="F281" s="49" t="str">
        <f t="shared" si="9"/>
        <v> </v>
      </c>
    </row>
    <row r="282" hidden="1" spans="1:6">
      <c r="A282" s="27">
        <v>2020799</v>
      </c>
      <c r="B282" s="28" t="s">
        <v>26</v>
      </c>
      <c r="C282" s="50"/>
      <c r="D282" s="50"/>
      <c r="E282" s="48">
        <f t="shared" si="8"/>
        <v>0</v>
      </c>
      <c r="F282" s="49" t="str">
        <f t="shared" si="9"/>
        <v> </v>
      </c>
    </row>
    <row r="283" spans="1:6">
      <c r="A283" s="27">
        <v>20208</v>
      </c>
      <c r="B283" s="29" t="s">
        <v>266</v>
      </c>
      <c r="C283" s="50">
        <f>SUM(C284:C288)</f>
        <v>0</v>
      </c>
      <c r="D283" s="50">
        <v>0</v>
      </c>
      <c r="E283" s="48">
        <f t="shared" si="8"/>
        <v>0</v>
      </c>
      <c r="F283" s="49" t="str">
        <f t="shared" si="9"/>
        <v> </v>
      </c>
    </row>
    <row r="284" hidden="1" spans="1:6">
      <c r="A284" s="27">
        <v>2020801</v>
      </c>
      <c r="B284" s="28" t="s">
        <v>101</v>
      </c>
      <c r="C284" s="50"/>
      <c r="D284" s="50"/>
      <c r="E284" s="48">
        <f t="shared" si="8"/>
        <v>0</v>
      </c>
      <c r="F284" s="49" t="str">
        <f t="shared" si="9"/>
        <v> </v>
      </c>
    </row>
    <row r="285" hidden="1" spans="1:6">
      <c r="A285" s="27">
        <v>2020802</v>
      </c>
      <c r="B285" s="28" t="s">
        <v>102</v>
      </c>
      <c r="C285" s="50"/>
      <c r="D285" s="50"/>
      <c r="E285" s="48">
        <f t="shared" si="8"/>
        <v>0</v>
      </c>
      <c r="F285" s="49" t="str">
        <f t="shared" si="9"/>
        <v> </v>
      </c>
    </row>
    <row r="286" hidden="1" spans="1:6">
      <c r="A286" s="27">
        <v>2020803</v>
      </c>
      <c r="B286" s="28" t="s">
        <v>103</v>
      </c>
      <c r="C286" s="50"/>
      <c r="D286" s="50"/>
      <c r="E286" s="48">
        <f t="shared" si="8"/>
        <v>0</v>
      </c>
      <c r="F286" s="49" t="str">
        <f t="shared" si="9"/>
        <v> </v>
      </c>
    </row>
    <row r="287" hidden="1" spans="1:6">
      <c r="A287" s="27">
        <v>2020850</v>
      </c>
      <c r="B287" s="28" t="s">
        <v>110</v>
      </c>
      <c r="C287" s="50"/>
      <c r="D287" s="50"/>
      <c r="E287" s="48">
        <f t="shared" si="8"/>
        <v>0</v>
      </c>
      <c r="F287" s="49" t="str">
        <f t="shared" si="9"/>
        <v> </v>
      </c>
    </row>
    <row r="288" hidden="1" spans="1:6">
      <c r="A288" s="27">
        <v>2020899</v>
      </c>
      <c r="B288" s="28" t="s">
        <v>267</v>
      </c>
      <c r="C288" s="50"/>
      <c r="D288" s="50"/>
      <c r="E288" s="48">
        <f t="shared" si="8"/>
        <v>0</v>
      </c>
      <c r="F288" s="49" t="str">
        <f t="shared" si="9"/>
        <v> </v>
      </c>
    </row>
    <row r="289" spans="1:6">
      <c r="A289" s="27">
        <v>20299</v>
      </c>
      <c r="B289" s="29" t="s">
        <v>268</v>
      </c>
      <c r="C289" s="50">
        <f>SUM(C290)</f>
        <v>0</v>
      </c>
      <c r="D289" s="50">
        <v>0</v>
      </c>
      <c r="E289" s="48">
        <f t="shared" si="8"/>
        <v>0</v>
      </c>
      <c r="F289" s="49" t="str">
        <f t="shared" si="9"/>
        <v> </v>
      </c>
    </row>
    <row r="290" hidden="1" spans="1:6">
      <c r="A290" s="27">
        <v>2029901</v>
      </c>
      <c r="B290" s="28" t="s">
        <v>269</v>
      </c>
      <c r="C290" s="50"/>
      <c r="D290" s="50"/>
      <c r="E290" s="48">
        <f t="shared" si="8"/>
        <v>0</v>
      </c>
      <c r="F290" s="49" t="str">
        <f t="shared" si="9"/>
        <v> </v>
      </c>
    </row>
    <row r="291" spans="1:6">
      <c r="A291" s="29">
        <v>203</v>
      </c>
      <c r="B291" s="29" t="s">
        <v>15</v>
      </c>
      <c r="C291" s="50">
        <f>C292+C294+C296+C298+C308</f>
        <v>0</v>
      </c>
      <c r="D291" s="50">
        <v>27</v>
      </c>
      <c r="E291" s="48">
        <f t="shared" si="8"/>
        <v>27</v>
      </c>
      <c r="F291" s="49" t="str">
        <f t="shared" si="9"/>
        <v> </v>
      </c>
    </row>
    <row r="292" spans="1:6">
      <c r="A292" s="27">
        <v>20301</v>
      </c>
      <c r="B292" s="29" t="s">
        <v>270</v>
      </c>
      <c r="C292" s="50">
        <f>C293</f>
        <v>0</v>
      </c>
      <c r="D292" s="50">
        <v>0</v>
      </c>
      <c r="E292" s="48">
        <f t="shared" si="8"/>
        <v>0</v>
      </c>
      <c r="F292" s="49" t="str">
        <f t="shared" si="9"/>
        <v> </v>
      </c>
    </row>
    <row r="293" hidden="1" spans="1:6">
      <c r="A293" s="27">
        <v>2030101</v>
      </c>
      <c r="B293" s="28" t="s">
        <v>271</v>
      </c>
      <c r="C293" s="50"/>
      <c r="D293" s="50"/>
      <c r="E293" s="48">
        <f t="shared" si="8"/>
        <v>0</v>
      </c>
      <c r="F293" s="49" t="str">
        <f t="shared" si="9"/>
        <v> </v>
      </c>
    </row>
    <row r="294" spans="1:6">
      <c r="A294" s="27">
        <v>20304</v>
      </c>
      <c r="B294" s="29" t="s">
        <v>272</v>
      </c>
      <c r="C294" s="50">
        <f>C295</f>
        <v>0</v>
      </c>
      <c r="D294" s="50">
        <v>0</v>
      </c>
      <c r="E294" s="48">
        <f t="shared" si="8"/>
        <v>0</v>
      </c>
      <c r="F294" s="49" t="str">
        <f t="shared" si="9"/>
        <v> </v>
      </c>
    </row>
    <row r="295" hidden="1" spans="1:6">
      <c r="A295" s="27">
        <v>2030401</v>
      </c>
      <c r="B295" s="28" t="s">
        <v>273</v>
      </c>
      <c r="C295" s="50"/>
      <c r="D295" s="50"/>
      <c r="E295" s="48">
        <f t="shared" si="8"/>
        <v>0</v>
      </c>
      <c r="F295" s="49" t="str">
        <f t="shared" si="9"/>
        <v> </v>
      </c>
    </row>
    <row r="296" spans="1:6">
      <c r="A296" s="27">
        <v>20305</v>
      </c>
      <c r="B296" s="29" t="s">
        <v>274</v>
      </c>
      <c r="C296" s="50">
        <f>C297</f>
        <v>0</v>
      </c>
      <c r="D296" s="50">
        <v>0</v>
      </c>
      <c r="E296" s="48">
        <f t="shared" si="8"/>
        <v>0</v>
      </c>
      <c r="F296" s="49" t="str">
        <f t="shared" si="9"/>
        <v> </v>
      </c>
    </row>
    <row r="297" hidden="1" spans="1:6">
      <c r="A297" s="27">
        <v>2030501</v>
      </c>
      <c r="B297" s="28" t="s">
        <v>275</v>
      </c>
      <c r="C297" s="50"/>
      <c r="D297" s="50"/>
      <c r="E297" s="48">
        <f t="shared" si="8"/>
        <v>0</v>
      </c>
      <c r="F297" s="49" t="str">
        <f t="shared" si="9"/>
        <v> </v>
      </c>
    </row>
    <row r="298" spans="1:6">
      <c r="A298" s="27">
        <v>20306</v>
      </c>
      <c r="B298" s="29" t="s">
        <v>276</v>
      </c>
      <c r="C298" s="50">
        <f>SUM(C299:C307)</f>
        <v>0</v>
      </c>
      <c r="D298" s="50">
        <v>27</v>
      </c>
      <c r="E298" s="48">
        <f t="shared" si="8"/>
        <v>27</v>
      </c>
      <c r="F298" s="49" t="str">
        <f t="shared" si="9"/>
        <v> </v>
      </c>
    </row>
    <row r="299" spans="1:6">
      <c r="A299" s="27">
        <v>2030601</v>
      </c>
      <c r="B299" s="28" t="s">
        <v>277</v>
      </c>
      <c r="C299" s="50">
        <v>0</v>
      </c>
      <c r="D299" s="50">
        <v>27</v>
      </c>
      <c r="E299" s="48">
        <f t="shared" si="8"/>
        <v>27</v>
      </c>
      <c r="F299" s="49" t="str">
        <f t="shared" si="9"/>
        <v> </v>
      </c>
    </row>
    <row r="300" hidden="1" spans="1:6">
      <c r="A300" s="27">
        <v>2030602</v>
      </c>
      <c r="B300" s="28" t="s">
        <v>278</v>
      </c>
      <c r="C300" s="50"/>
      <c r="D300" s="50"/>
      <c r="E300" s="48">
        <f t="shared" si="8"/>
        <v>0</v>
      </c>
      <c r="F300" s="49" t="str">
        <f t="shared" si="9"/>
        <v> </v>
      </c>
    </row>
    <row r="301" hidden="1" spans="1:6">
      <c r="A301" s="27">
        <v>2030603</v>
      </c>
      <c r="B301" s="28" t="s">
        <v>279</v>
      </c>
      <c r="C301" s="50"/>
      <c r="D301" s="50"/>
      <c r="E301" s="48">
        <f t="shared" si="8"/>
        <v>0</v>
      </c>
      <c r="F301" s="49" t="str">
        <f t="shared" si="9"/>
        <v> </v>
      </c>
    </row>
    <row r="302" hidden="1" spans="1:6">
      <c r="A302" s="27">
        <v>2030604</v>
      </c>
      <c r="B302" s="28" t="s">
        <v>280</v>
      </c>
      <c r="C302" s="50"/>
      <c r="D302" s="50"/>
      <c r="E302" s="48">
        <f t="shared" si="8"/>
        <v>0</v>
      </c>
      <c r="F302" s="49" t="str">
        <f t="shared" si="9"/>
        <v> </v>
      </c>
    </row>
    <row r="303" hidden="1" spans="1:6">
      <c r="A303" s="27">
        <v>2030605</v>
      </c>
      <c r="B303" s="28" t="s">
        <v>281</v>
      </c>
      <c r="C303" s="50"/>
      <c r="D303" s="50"/>
      <c r="E303" s="48">
        <f t="shared" si="8"/>
        <v>0</v>
      </c>
      <c r="F303" s="49" t="str">
        <f t="shared" si="9"/>
        <v> </v>
      </c>
    </row>
    <row r="304" hidden="1" spans="1:6">
      <c r="A304" s="27">
        <v>2030606</v>
      </c>
      <c r="B304" s="28" t="s">
        <v>282</v>
      </c>
      <c r="C304" s="50"/>
      <c r="D304" s="50"/>
      <c r="E304" s="48">
        <f t="shared" si="8"/>
        <v>0</v>
      </c>
      <c r="F304" s="49" t="str">
        <f t="shared" si="9"/>
        <v> </v>
      </c>
    </row>
    <row r="305" hidden="1" spans="1:6">
      <c r="A305" s="27">
        <v>2030607</v>
      </c>
      <c r="B305" s="28" t="s">
        <v>283</v>
      </c>
      <c r="C305" s="50"/>
      <c r="D305" s="50"/>
      <c r="E305" s="48">
        <f t="shared" si="8"/>
        <v>0</v>
      </c>
      <c r="F305" s="49" t="str">
        <f t="shared" si="9"/>
        <v> </v>
      </c>
    </row>
    <row r="306" hidden="1" spans="1:6">
      <c r="A306" s="27">
        <v>2030608</v>
      </c>
      <c r="B306" s="28" t="s">
        <v>284</v>
      </c>
      <c r="C306" s="50"/>
      <c r="D306" s="50"/>
      <c r="E306" s="48">
        <f t="shared" si="8"/>
        <v>0</v>
      </c>
      <c r="F306" s="49" t="str">
        <f t="shared" si="9"/>
        <v> </v>
      </c>
    </row>
    <row r="307" hidden="1" spans="1:6">
      <c r="A307" s="27">
        <v>2030699</v>
      </c>
      <c r="B307" s="28" t="s">
        <v>285</v>
      </c>
      <c r="C307" s="50"/>
      <c r="D307" s="50"/>
      <c r="E307" s="48">
        <f t="shared" si="8"/>
        <v>0</v>
      </c>
      <c r="F307" s="49" t="str">
        <f t="shared" si="9"/>
        <v> </v>
      </c>
    </row>
    <row r="308" spans="1:6">
      <c r="A308" s="27">
        <v>20399</v>
      </c>
      <c r="B308" s="29" t="s">
        <v>286</v>
      </c>
      <c r="C308" s="50">
        <f>C309</f>
        <v>0</v>
      </c>
      <c r="D308" s="50">
        <v>0</v>
      </c>
      <c r="E308" s="48">
        <f t="shared" si="8"/>
        <v>0</v>
      </c>
      <c r="F308" s="49" t="str">
        <f t="shared" si="9"/>
        <v> </v>
      </c>
    </row>
    <row r="309" hidden="1" spans="1:6">
      <c r="A309" s="27">
        <v>2039901</v>
      </c>
      <c r="B309" s="28" t="s">
        <v>287</v>
      </c>
      <c r="C309" s="50"/>
      <c r="D309" s="50"/>
      <c r="E309" s="48">
        <f t="shared" si="8"/>
        <v>0</v>
      </c>
      <c r="F309" s="49" t="str">
        <f t="shared" si="9"/>
        <v> </v>
      </c>
    </row>
    <row r="310" spans="1:6">
      <c r="A310" s="29">
        <v>204</v>
      </c>
      <c r="B310" s="29" t="s">
        <v>288</v>
      </c>
      <c r="C310" s="50">
        <f>C311+C314+C323+C330+C338+C347+C363+C383+C373+C391+C397</f>
        <v>230</v>
      </c>
      <c r="D310" s="50">
        <v>289.99</v>
      </c>
      <c r="E310" s="48">
        <f t="shared" si="8"/>
        <v>59.99</v>
      </c>
      <c r="F310" s="49">
        <f t="shared" si="9"/>
        <v>26.0826086956522</v>
      </c>
    </row>
    <row r="311" spans="1:6">
      <c r="A311" s="27">
        <v>20401</v>
      </c>
      <c r="B311" s="29" t="s">
        <v>289</v>
      </c>
      <c r="C311" s="50">
        <f>SUM(C312:C313)</f>
        <v>0</v>
      </c>
      <c r="D311" s="50">
        <v>0</v>
      </c>
      <c r="E311" s="48">
        <f t="shared" si="8"/>
        <v>0</v>
      </c>
      <c r="F311" s="49" t="str">
        <f t="shared" si="9"/>
        <v> </v>
      </c>
    </row>
    <row r="312" hidden="1" spans="1:6">
      <c r="A312" s="27">
        <v>2040101</v>
      </c>
      <c r="B312" s="28" t="s">
        <v>290</v>
      </c>
      <c r="C312" s="50"/>
      <c r="D312" s="50"/>
      <c r="E312" s="48">
        <f t="shared" si="8"/>
        <v>0</v>
      </c>
      <c r="F312" s="49" t="str">
        <f t="shared" si="9"/>
        <v> </v>
      </c>
    </row>
    <row r="313" hidden="1" spans="1:6">
      <c r="A313" s="27">
        <v>2040199</v>
      </c>
      <c r="B313" s="28" t="s">
        <v>291</v>
      </c>
      <c r="C313" s="50"/>
      <c r="D313" s="50"/>
      <c r="E313" s="48">
        <f t="shared" si="8"/>
        <v>0</v>
      </c>
      <c r="F313" s="49" t="str">
        <f t="shared" si="9"/>
        <v> </v>
      </c>
    </row>
    <row r="314" spans="1:6">
      <c r="A314" s="27">
        <v>20402</v>
      </c>
      <c r="B314" s="29" t="s">
        <v>292</v>
      </c>
      <c r="C314" s="50">
        <f>SUM(C315:C322)</f>
        <v>202</v>
      </c>
      <c r="D314" s="50">
        <v>214.9</v>
      </c>
      <c r="E314" s="48">
        <f t="shared" si="8"/>
        <v>12.9</v>
      </c>
      <c r="F314" s="49">
        <f t="shared" si="9"/>
        <v>6.38613861386139</v>
      </c>
    </row>
    <row r="315" spans="1:6">
      <c r="A315" s="27">
        <v>2040201</v>
      </c>
      <c r="B315" s="28" t="s">
        <v>101</v>
      </c>
      <c r="C315" s="50">
        <v>176</v>
      </c>
      <c r="D315" s="50">
        <v>184.9</v>
      </c>
      <c r="E315" s="48">
        <f t="shared" si="8"/>
        <v>8.90000000000001</v>
      </c>
      <c r="F315" s="49">
        <f t="shared" si="9"/>
        <v>5.05681818181819</v>
      </c>
    </row>
    <row r="316" hidden="1" spans="1:6">
      <c r="A316" s="27">
        <v>2040202</v>
      </c>
      <c r="B316" s="28" t="s">
        <v>102</v>
      </c>
      <c r="C316" s="50"/>
      <c r="D316" s="50"/>
      <c r="E316" s="48">
        <f t="shared" si="8"/>
        <v>0</v>
      </c>
      <c r="F316" s="49" t="str">
        <f t="shared" si="9"/>
        <v> </v>
      </c>
    </row>
    <row r="317" hidden="1" spans="1:6">
      <c r="A317" s="27">
        <v>2040203</v>
      </c>
      <c r="B317" s="28" t="s">
        <v>103</v>
      </c>
      <c r="C317" s="50"/>
      <c r="D317" s="50"/>
      <c r="E317" s="48">
        <f t="shared" si="8"/>
        <v>0</v>
      </c>
      <c r="F317" s="49" t="str">
        <f t="shared" si="9"/>
        <v> </v>
      </c>
    </row>
    <row r="318" spans="1:6">
      <c r="A318" s="27">
        <v>2040219</v>
      </c>
      <c r="B318" s="28" t="s">
        <v>143</v>
      </c>
      <c r="C318" s="50">
        <v>6</v>
      </c>
      <c r="D318" s="50">
        <v>0</v>
      </c>
      <c r="E318" s="48">
        <f t="shared" si="8"/>
        <v>-6</v>
      </c>
      <c r="F318" s="49">
        <f t="shared" si="9"/>
        <v>-100</v>
      </c>
    </row>
    <row r="319" hidden="1" spans="1:6">
      <c r="A319" s="27">
        <v>2040220</v>
      </c>
      <c r="B319" s="28" t="s">
        <v>293</v>
      </c>
      <c r="C319" s="50"/>
      <c r="D319" s="50"/>
      <c r="E319" s="48">
        <f t="shared" si="8"/>
        <v>0</v>
      </c>
      <c r="F319" s="49" t="str">
        <f t="shared" si="9"/>
        <v> </v>
      </c>
    </row>
    <row r="320" hidden="1" spans="1:6">
      <c r="A320" s="27">
        <v>2040221</v>
      </c>
      <c r="B320" s="28" t="s">
        <v>294</v>
      </c>
      <c r="C320" s="50"/>
      <c r="D320" s="50"/>
      <c r="E320" s="48">
        <f t="shared" si="8"/>
        <v>0</v>
      </c>
      <c r="F320" s="49" t="str">
        <f t="shared" si="9"/>
        <v> </v>
      </c>
    </row>
    <row r="321" hidden="1" spans="1:6">
      <c r="A321" s="27">
        <v>2040250</v>
      </c>
      <c r="B321" s="28" t="s">
        <v>110</v>
      </c>
      <c r="C321" s="50"/>
      <c r="D321" s="50"/>
      <c r="E321" s="48">
        <f t="shared" si="8"/>
        <v>0</v>
      </c>
      <c r="F321" s="49" t="str">
        <f t="shared" si="9"/>
        <v> </v>
      </c>
    </row>
    <row r="322" spans="1:6">
      <c r="A322" s="27">
        <v>2040299</v>
      </c>
      <c r="B322" s="28" t="s">
        <v>295</v>
      </c>
      <c r="C322" s="50">
        <v>20</v>
      </c>
      <c r="D322" s="50">
        <v>30</v>
      </c>
      <c r="E322" s="48">
        <f t="shared" si="8"/>
        <v>10</v>
      </c>
      <c r="F322" s="49">
        <f t="shared" si="9"/>
        <v>50</v>
      </c>
    </row>
    <row r="323" spans="1:6">
      <c r="A323" s="27">
        <v>20403</v>
      </c>
      <c r="B323" s="29" t="s">
        <v>296</v>
      </c>
      <c r="C323" s="50">
        <f>SUM(C324:C329)</f>
        <v>0</v>
      </c>
      <c r="D323" s="50">
        <v>0</v>
      </c>
      <c r="E323" s="48">
        <f t="shared" si="8"/>
        <v>0</v>
      </c>
      <c r="F323" s="49" t="str">
        <f t="shared" si="9"/>
        <v> </v>
      </c>
    </row>
    <row r="324" hidden="1" spans="1:6">
      <c r="A324" s="27">
        <v>2040301</v>
      </c>
      <c r="B324" s="28" t="s">
        <v>101</v>
      </c>
      <c r="C324" s="50"/>
      <c r="D324" s="50"/>
      <c r="E324" s="48">
        <f t="shared" si="8"/>
        <v>0</v>
      </c>
      <c r="F324" s="49" t="str">
        <f t="shared" si="9"/>
        <v> </v>
      </c>
    </row>
    <row r="325" hidden="1" spans="1:6">
      <c r="A325" s="27">
        <v>2040302</v>
      </c>
      <c r="B325" s="28" t="s">
        <v>102</v>
      </c>
      <c r="C325" s="50"/>
      <c r="D325" s="50"/>
      <c r="E325" s="48">
        <f t="shared" si="8"/>
        <v>0</v>
      </c>
      <c r="F325" s="49" t="str">
        <f t="shared" si="9"/>
        <v> </v>
      </c>
    </row>
    <row r="326" hidden="1" spans="1:6">
      <c r="A326" s="27">
        <v>2040303</v>
      </c>
      <c r="B326" s="28" t="s">
        <v>103</v>
      </c>
      <c r="C326" s="50"/>
      <c r="D326" s="50"/>
      <c r="E326" s="48">
        <f t="shared" ref="E326:E389" si="10">D326-C326</f>
        <v>0</v>
      </c>
      <c r="F326" s="49" t="str">
        <f t="shared" ref="F326:F389" si="11">IF(C326&lt;&gt;0,E326/C326*100," ")</f>
        <v> </v>
      </c>
    </row>
    <row r="327" hidden="1" spans="1:6">
      <c r="A327" s="27">
        <v>2040304</v>
      </c>
      <c r="B327" s="28" t="s">
        <v>297</v>
      </c>
      <c r="C327" s="50"/>
      <c r="D327" s="50"/>
      <c r="E327" s="48">
        <f t="shared" si="10"/>
        <v>0</v>
      </c>
      <c r="F327" s="49" t="str">
        <f t="shared" si="11"/>
        <v> </v>
      </c>
    </row>
    <row r="328" hidden="1" spans="1:6">
      <c r="A328" s="27">
        <v>2040350</v>
      </c>
      <c r="B328" s="28" t="s">
        <v>110</v>
      </c>
      <c r="C328" s="50"/>
      <c r="D328" s="50"/>
      <c r="E328" s="48">
        <f t="shared" si="10"/>
        <v>0</v>
      </c>
      <c r="F328" s="49" t="str">
        <f t="shared" si="11"/>
        <v> </v>
      </c>
    </row>
    <row r="329" hidden="1" spans="1:6">
      <c r="A329" s="27">
        <v>2040399</v>
      </c>
      <c r="B329" s="28" t="s">
        <v>298</v>
      </c>
      <c r="C329" s="50"/>
      <c r="D329" s="50"/>
      <c r="E329" s="48">
        <f t="shared" si="10"/>
        <v>0</v>
      </c>
      <c r="F329" s="49" t="str">
        <f t="shared" si="11"/>
        <v> </v>
      </c>
    </row>
    <row r="330" spans="1:6">
      <c r="A330" s="27">
        <v>20404</v>
      </c>
      <c r="B330" s="29" t="s">
        <v>299</v>
      </c>
      <c r="C330" s="50">
        <f>SUM(C331:C337)</f>
        <v>0</v>
      </c>
      <c r="D330" s="50">
        <v>0</v>
      </c>
      <c r="E330" s="48">
        <f t="shared" si="10"/>
        <v>0</v>
      </c>
      <c r="F330" s="49" t="str">
        <f t="shared" si="11"/>
        <v> </v>
      </c>
    </row>
    <row r="331" hidden="1" spans="1:6">
      <c r="A331" s="27">
        <v>2040401</v>
      </c>
      <c r="B331" s="28" t="s">
        <v>101</v>
      </c>
      <c r="C331" s="50"/>
      <c r="D331" s="50"/>
      <c r="E331" s="48">
        <f t="shared" si="10"/>
        <v>0</v>
      </c>
      <c r="F331" s="49" t="str">
        <f t="shared" si="11"/>
        <v> </v>
      </c>
    </row>
    <row r="332" hidden="1" spans="1:6">
      <c r="A332" s="27">
        <v>2040402</v>
      </c>
      <c r="B332" s="28" t="s">
        <v>102</v>
      </c>
      <c r="C332" s="50"/>
      <c r="D332" s="50"/>
      <c r="E332" s="48">
        <f t="shared" si="10"/>
        <v>0</v>
      </c>
      <c r="F332" s="49" t="str">
        <f t="shared" si="11"/>
        <v> </v>
      </c>
    </row>
    <row r="333" hidden="1" spans="1:6">
      <c r="A333" s="27">
        <v>2040403</v>
      </c>
      <c r="B333" s="28" t="s">
        <v>103</v>
      </c>
      <c r="C333" s="50"/>
      <c r="D333" s="50"/>
      <c r="E333" s="48">
        <f t="shared" si="10"/>
        <v>0</v>
      </c>
      <c r="F333" s="49" t="str">
        <f t="shared" si="11"/>
        <v> </v>
      </c>
    </row>
    <row r="334" hidden="1" spans="1:6">
      <c r="A334" s="27">
        <v>2040409</v>
      </c>
      <c r="B334" s="28" t="s">
        <v>300</v>
      </c>
      <c r="C334" s="50"/>
      <c r="D334" s="50"/>
      <c r="E334" s="48">
        <f t="shared" si="10"/>
        <v>0</v>
      </c>
      <c r="F334" s="49" t="str">
        <f t="shared" si="11"/>
        <v> </v>
      </c>
    </row>
    <row r="335" hidden="1" spans="1:6">
      <c r="A335" s="27">
        <v>2040410</v>
      </c>
      <c r="B335" s="28" t="s">
        <v>301</v>
      </c>
      <c r="C335" s="50"/>
      <c r="D335" s="50"/>
      <c r="E335" s="48">
        <f t="shared" si="10"/>
        <v>0</v>
      </c>
      <c r="F335" s="49" t="str">
        <f t="shared" si="11"/>
        <v> </v>
      </c>
    </row>
    <row r="336" hidden="1" spans="1:6">
      <c r="A336" s="27">
        <v>2040450</v>
      </c>
      <c r="B336" s="28" t="s">
        <v>110</v>
      </c>
      <c r="C336" s="50"/>
      <c r="D336" s="50"/>
      <c r="E336" s="48">
        <f t="shared" si="10"/>
        <v>0</v>
      </c>
      <c r="F336" s="49" t="str">
        <f t="shared" si="11"/>
        <v> </v>
      </c>
    </row>
    <row r="337" hidden="1" spans="1:6">
      <c r="A337" s="27">
        <v>2040499</v>
      </c>
      <c r="B337" s="28" t="s">
        <v>302</v>
      </c>
      <c r="C337" s="50"/>
      <c r="D337" s="50"/>
      <c r="E337" s="48">
        <f t="shared" si="10"/>
        <v>0</v>
      </c>
      <c r="F337" s="49" t="str">
        <f t="shared" si="11"/>
        <v> </v>
      </c>
    </row>
    <row r="338" spans="1:6">
      <c r="A338" s="27">
        <v>20405</v>
      </c>
      <c r="B338" s="29" t="s">
        <v>303</v>
      </c>
      <c r="C338" s="50">
        <f>SUM(C339:C346)</f>
        <v>0</v>
      </c>
      <c r="D338" s="50">
        <v>0</v>
      </c>
      <c r="E338" s="48">
        <f t="shared" si="10"/>
        <v>0</v>
      </c>
      <c r="F338" s="49" t="str">
        <f t="shared" si="11"/>
        <v> </v>
      </c>
    </row>
    <row r="339" hidden="1" spans="1:6">
      <c r="A339" s="27">
        <v>2040501</v>
      </c>
      <c r="B339" s="28" t="s">
        <v>101</v>
      </c>
      <c r="C339" s="50"/>
      <c r="D339" s="50"/>
      <c r="E339" s="48">
        <f t="shared" si="10"/>
        <v>0</v>
      </c>
      <c r="F339" s="49" t="str">
        <f t="shared" si="11"/>
        <v> </v>
      </c>
    </row>
    <row r="340" hidden="1" spans="1:6">
      <c r="A340" s="27">
        <v>2040502</v>
      </c>
      <c r="B340" s="28" t="s">
        <v>102</v>
      </c>
      <c r="C340" s="50"/>
      <c r="D340" s="50"/>
      <c r="E340" s="48">
        <f t="shared" si="10"/>
        <v>0</v>
      </c>
      <c r="F340" s="49" t="str">
        <f t="shared" si="11"/>
        <v> </v>
      </c>
    </row>
    <row r="341" hidden="1" spans="1:6">
      <c r="A341" s="27">
        <v>2040503</v>
      </c>
      <c r="B341" s="28" t="s">
        <v>103</v>
      </c>
      <c r="C341" s="50"/>
      <c r="D341" s="50"/>
      <c r="E341" s="48">
        <f t="shared" si="10"/>
        <v>0</v>
      </c>
      <c r="F341" s="49" t="str">
        <f t="shared" si="11"/>
        <v> </v>
      </c>
    </row>
    <row r="342" hidden="1" spans="1:6">
      <c r="A342" s="27">
        <v>2040504</v>
      </c>
      <c r="B342" s="28" t="s">
        <v>304</v>
      </c>
      <c r="C342" s="50"/>
      <c r="D342" s="50"/>
      <c r="E342" s="48">
        <f t="shared" si="10"/>
        <v>0</v>
      </c>
      <c r="F342" s="49" t="str">
        <f t="shared" si="11"/>
        <v> </v>
      </c>
    </row>
    <row r="343" hidden="1" spans="1:6">
      <c r="A343" s="27">
        <v>2040505</v>
      </c>
      <c r="B343" s="28" t="s">
        <v>305</v>
      </c>
      <c r="C343" s="50"/>
      <c r="D343" s="50"/>
      <c r="E343" s="48">
        <f t="shared" si="10"/>
        <v>0</v>
      </c>
      <c r="F343" s="49" t="str">
        <f t="shared" si="11"/>
        <v> </v>
      </c>
    </row>
    <row r="344" hidden="1" spans="1:6">
      <c r="A344" s="27">
        <v>2040506</v>
      </c>
      <c r="B344" s="28" t="s">
        <v>306</v>
      </c>
      <c r="C344" s="50"/>
      <c r="D344" s="50"/>
      <c r="E344" s="48">
        <f t="shared" si="10"/>
        <v>0</v>
      </c>
      <c r="F344" s="49" t="str">
        <f t="shared" si="11"/>
        <v> </v>
      </c>
    </row>
    <row r="345" hidden="1" spans="1:6">
      <c r="A345" s="27">
        <v>2040550</v>
      </c>
      <c r="B345" s="28" t="s">
        <v>110</v>
      </c>
      <c r="C345" s="50"/>
      <c r="D345" s="50"/>
      <c r="E345" s="48">
        <f t="shared" si="10"/>
        <v>0</v>
      </c>
      <c r="F345" s="49" t="str">
        <f t="shared" si="11"/>
        <v> </v>
      </c>
    </row>
    <row r="346" hidden="1" spans="1:6">
      <c r="A346" s="27">
        <v>2040599</v>
      </c>
      <c r="B346" s="28" t="s">
        <v>307</v>
      </c>
      <c r="C346" s="50"/>
      <c r="D346" s="50"/>
      <c r="E346" s="48">
        <f t="shared" si="10"/>
        <v>0</v>
      </c>
      <c r="F346" s="49" t="str">
        <f t="shared" si="11"/>
        <v> </v>
      </c>
    </row>
    <row r="347" spans="1:6">
      <c r="A347" s="27">
        <v>20406</v>
      </c>
      <c r="B347" s="29" t="s">
        <v>308</v>
      </c>
      <c r="C347" s="50">
        <f>SUM(C348:C362)</f>
        <v>28</v>
      </c>
      <c r="D347" s="50">
        <v>45.09</v>
      </c>
      <c r="E347" s="48">
        <f t="shared" si="10"/>
        <v>17.09</v>
      </c>
      <c r="F347" s="49">
        <f t="shared" si="11"/>
        <v>61.0357142857143</v>
      </c>
    </row>
    <row r="348" spans="1:6">
      <c r="A348" s="27">
        <v>2040601</v>
      </c>
      <c r="B348" s="28" t="s">
        <v>101</v>
      </c>
      <c r="C348" s="50">
        <v>28</v>
      </c>
      <c r="D348" s="50">
        <v>33.63</v>
      </c>
      <c r="E348" s="48">
        <f t="shared" si="10"/>
        <v>5.63</v>
      </c>
      <c r="F348" s="49">
        <f t="shared" si="11"/>
        <v>20.1071428571429</v>
      </c>
    </row>
    <row r="349" hidden="1" spans="1:6">
      <c r="A349" s="27">
        <v>2040602</v>
      </c>
      <c r="B349" s="28" t="s">
        <v>102</v>
      </c>
      <c r="C349" s="50"/>
      <c r="D349" s="50"/>
      <c r="E349" s="48">
        <f t="shared" si="10"/>
        <v>0</v>
      </c>
      <c r="F349" s="49" t="str">
        <f t="shared" si="11"/>
        <v> </v>
      </c>
    </row>
    <row r="350" hidden="1" spans="1:6">
      <c r="A350" s="27">
        <v>2040603</v>
      </c>
      <c r="B350" s="28" t="s">
        <v>103</v>
      </c>
      <c r="C350" s="50"/>
      <c r="D350" s="50"/>
      <c r="E350" s="48">
        <f t="shared" si="10"/>
        <v>0</v>
      </c>
      <c r="F350" s="49" t="str">
        <f t="shared" si="11"/>
        <v> </v>
      </c>
    </row>
    <row r="351" spans="1:6">
      <c r="A351" s="27">
        <v>2040604</v>
      </c>
      <c r="B351" s="28" t="s">
        <v>309</v>
      </c>
      <c r="C351" s="50">
        <v>0</v>
      </c>
      <c r="D351" s="50">
        <v>11.46</v>
      </c>
      <c r="E351" s="48">
        <f t="shared" si="10"/>
        <v>11.46</v>
      </c>
      <c r="F351" s="49" t="str">
        <f t="shared" si="11"/>
        <v> </v>
      </c>
    </row>
    <row r="352" hidden="1" spans="1:6">
      <c r="A352" s="27">
        <v>2040605</v>
      </c>
      <c r="B352" s="28" t="s">
        <v>310</v>
      </c>
      <c r="C352" s="50"/>
      <c r="D352" s="50"/>
      <c r="E352" s="48">
        <f t="shared" si="10"/>
        <v>0</v>
      </c>
      <c r="F352" s="49" t="str">
        <f t="shared" si="11"/>
        <v> </v>
      </c>
    </row>
    <row r="353" hidden="1" spans="1:6">
      <c r="A353" s="27">
        <v>2040606</v>
      </c>
      <c r="B353" s="28" t="s">
        <v>311</v>
      </c>
      <c r="C353" s="50"/>
      <c r="D353" s="50"/>
      <c r="E353" s="48">
        <f t="shared" si="10"/>
        <v>0</v>
      </c>
      <c r="F353" s="49" t="str">
        <f t="shared" si="11"/>
        <v> </v>
      </c>
    </row>
    <row r="354" hidden="1" spans="1:6">
      <c r="A354" s="27">
        <v>2040607</v>
      </c>
      <c r="B354" s="28" t="s">
        <v>312</v>
      </c>
      <c r="C354" s="50"/>
      <c r="D354" s="50"/>
      <c r="E354" s="48">
        <f t="shared" si="10"/>
        <v>0</v>
      </c>
      <c r="F354" s="49" t="str">
        <f t="shared" si="11"/>
        <v> </v>
      </c>
    </row>
    <row r="355" hidden="1" spans="1:6">
      <c r="A355" s="27">
        <v>2040608</v>
      </c>
      <c r="B355" s="28" t="s">
        <v>313</v>
      </c>
      <c r="C355" s="50"/>
      <c r="D355" s="50"/>
      <c r="E355" s="48">
        <f t="shared" si="10"/>
        <v>0</v>
      </c>
      <c r="F355" s="49" t="str">
        <f t="shared" si="11"/>
        <v> </v>
      </c>
    </row>
    <row r="356" hidden="1" spans="1:6">
      <c r="A356" s="27">
        <v>2040609</v>
      </c>
      <c r="B356" s="28" t="s">
        <v>314</v>
      </c>
      <c r="C356" s="50"/>
      <c r="D356" s="50"/>
      <c r="E356" s="48">
        <f t="shared" si="10"/>
        <v>0</v>
      </c>
      <c r="F356" s="49" t="str">
        <f t="shared" si="11"/>
        <v> </v>
      </c>
    </row>
    <row r="357" hidden="1" spans="1:6">
      <c r="A357" s="27">
        <v>2040610</v>
      </c>
      <c r="B357" s="28" t="s">
        <v>315</v>
      </c>
      <c r="C357" s="50"/>
      <c r="D357" s="50"/>
      <c r="E357" s="48">
        <f t="shared" si="10"/>
        <v>0</v>
      </c>
      <c r="F357" s="49" t="str">
        <f t="shared" si="11"/>
        <v> </v>
      </c>
    </row>
    <row r="358" hidden="1" spans="1:6">
      <c r="A358" s="27">
        <v>2040611</v>
      </c>
      <c r="B358" s="28" t="s">
        <v>316</v>
      </c>
      <c r="C358" s="50"/>
      <c r="D358" s="50"/>
      <c r="E358" s="48">
        <f t="shared" si="10"/>
        <v>0</v>
      </c>
      <c r="F358" s="49" t="str">
        <f t="shared" si="11"/>
        <v> </v>
      </c>
    </row>
    <row r="359" hidden="1" spans="1:6">
      <c r="A359" s="27">
        <v>2040612</v>
      </c>
      <c r="B359" s="28" t="s">
        <v>317</v>
      </c>
      <c r="C359" s="50"/>
      <c r="D359" s="50"/>
      <c r="E359" s="48">
        <f t="shared" si="10"/>
        <v>0</v>
      </c>
      <c r="F359" s="49" t="str">
        <f t="shared" si="11"/>
        <v> </v>
      </c>
    </row>
    <row r="360" hidden="1" spans="1:6">
      <c r="A360" s="27">
        <v>2040613</v>
      </c>
      <c r="B360" s="28" t="s">
        <v>143</v>
      </c>
      <c r="C360" s="50"/>
      <c r="D360" s="50"/>
      <c r="E360" s="48">
        <f t="shared" si="10"/>
        <v>0</v>
      </c>
      <c r="F360" s="49" t="str">
        <f t="shared" si="11"/>
        <v> </v>
      </c>
    </row>
    <row r="361" hidden="1" spans="1:6">
      <c r="A361" s="27">
        <v>2040650</v>
      </c>
      <c r="B361" s="28" t="s">
        <v>110</v>
      </c>
      <c r="C361" s="50"/>
      <c r="D361" s="50"/>
      <c r="E361" s="48">
        <f t="shared" si="10"/>
        <v>0</v>
      </c>
      <c r="F361" s="49" t="str">
        <f t="shared" si="11"/>
        <v> </v>
      </c>
    </row>
    <row r="362" hidden="1" spans="1:6">
      <c r="A362" s="27">
        <v>2040699</v>
      </c>
      <c r="B362" s="28" t="s">
        <v>318</v>
      </c>
      <c r="C362" s="50"/>
      <c r="D362" s="50"/>
      <c r="E362" s="48">
        <f t="shared" si="10"/>
        <v>0</v>
      </c>
      <c r="F362" s="49" t="str">
        <f t="shared" si="11"/>
        <v> </v>
      </c>
    </row>
    <row r="363" spans="1:6">
      <c r="A363" s="27">
        <v>20407</v>
      </c>
      <c r="B363" s="29" t="s">
        <v>319</v>
      </c>
      <c r="C363" s="50">
        <f>SUM(C364:C372)</f>
        <v>0</v>
      </c>
      <c r="D363" s="50">
        <v>0</v>
      </c>
      <c r="E363" s="48">
        <f t="shared" si="10"/>
        <v>0</v>
      </c>
      <c r="F363" s="49" t="str">
        <f t="shared" si="11"/>
        <v> </v>
      </c>
    </row>
    <row r="364" hidden="1" spans="1:6">
      <c r="A364" s="27">
        <v>2040701</v>
      </c>
      <c r="B364" s="28" t="s">
        <v>101</v>
      </c>
      <c r="C364" s="50"/>
      <c r="D364" s="50"/>
      <c r="E364" s="48">
        <f t="shared" si="10"/>
        <v>0</v>
      </c>
      <c r="F364" s="49" t="str">
        <f t="shared" si="11"/>
        <v> </v>
      </c>
    </row>
    <row r="365" hidden="1" spans="1:6">
      <c r="A365" s="27">
        <v>2040702</v>
      </c>
      <c r="B365" s="28" t="s">
        <v>102</v>
      </c>
      <c r="C365" s="50"/>
      <c r="D365" s="50"/>
      <c r="E365" s="48">
        <f t="shared" si="10"/>
        <v>0</v>
      </c>
      <c r="F365" s="49" t="str">
        <f t="shared" si="11"/>
        <v> </v>
      </c>
    </row>
    <row r="366" hidden="1" spans="1:6">
      <c r="A366" s="27">
        <v>2040703</v>
      </c>
      <c r="B366" s="28" t="s">
        <v>103</v>
      </c>
      <c r="C366" s="50"/>
      <c r="D366" s="50"/>
      <c r="E366" s="48">
        <f t="shared" si="10"/>
        <v>0</v>
      </c>
      <c r="F366" s="49" t="str">
        <f t="shared" si="11"/>
        <v> </v>
      </c>
    </row>
    <row r="367" hidden="1" spans="1:6">
      <c r="A367" s="27">
        <v>2040704</v>
      </c>
      <c r="B367" s="28" t="s">
        <v>320</v>
      </c>
      <c r="C367" s="50"/>
      <c r="D367" s="50"/>
      <c r="E367" s="48">
        <f t="shared" si="10"/>
        <v>0</v>
      </c>
      <c r="F367" s="49" t="str">
        <f t="shared" si="11"/>
        <v> </v>
      </c>
    </row>
    <row r="368" hidden="1" spans="1:6">
      <c r="A368" s="27">
        <v>2040705</v>
      </c>
      <c r="B368" s="28" t="s">
        <v>321</v>
      </c>
      <c r="C368" s="50"/>
      <c r="D368" s="50"/>
      <c r="E368" s="48">
        <f t="shared" si="10"/>
        <v>0</v>
      </c>
      <c r="F368" s="49" t="str">
        <f t="shared" si="11"/>
        <v> </v>
      </c>
    </row>
    <row r="369" hidden="1" spans="1:6">
      <c r="A369" s="27">
        <v>2040706</v>
      </c>
      <c r="B369" s="28" t="s">
        <v>322</v>
      </c>
      <c r="C369" s="50"/>
      <c r="D369" s="50"/>
      <c r="E369" s="48">
        <f t="shared" si="10"/>
        <v>0</v>
      </c>
      <c r="F369" s="49" t="str">
        <f t="shared" si="11"/>
        <v> </v>
      </c>
    </row>
    <row r="370" hidden="1" spans="1:6">
      <c r="A370" s="27">
        <v>2040707</v>
      </c>
      <c r="B370" s="28" t="s">
        <v>143</v>
      </c>
      <c r="C370" s="50"/>
      <c r="D370" s="50"/>
      <c r="E370" s="48">
        <f t="shared" si="10"/>
        <v>0</v>
      </c>
      <c r="F370" s="49" t="str">
        <f t="shared" si="11"/>
        <v> </v>
      </c>
    </row>
    <row r="371" hidden="1" spans="1:6">
      <c r="A371" s="27">
        <v>2040750</v>
      </c>
      <c r="B371" s="28" t="s">
        <v>110</v>
      </c>
      <c r="C371" s="50"/>
      <c r="D371" s="50"/>
      <c r="E371" s="48">
        <f t="shared" si="10"/>
        <v>0</v>
      </c>
      <c r="F371" s="49" t="str">
        <f t="shared" si="11"/>
        <v> </v>
      </c>
    </row>
    <row r="372" hidden="1" spans="1:6">
      <c r="A372" s="27">
        <v>2040799</v>
      </c>
      <c r="B372" s="28" t="s">
        <v>323</v>
      </c>
      <c r="C372" s="50"/>
      <c r="D372" s="50"/>
      <c r="E372" s="48">
        <f t="shared" si="10"/>
        <v>0</v>
      </c>
      <c r="F372" s="49" t="str">
        <f t="shared" si="11"/>
        <v> </v>
      </c>
    </row>
    <row r="373" spans="1:6">
      <c r="A373" s="27">
        <v>20408</v>
      </c>
      <c r="B373" s="29" t="s">
        <v>324</v>
      </c>
      <c r="C373" s="50">
        <f>SUM(C374:C382)</f>
        <v>0</v>
      </c>
      <c r="D373" s="50">
        <v>0</v>
      </c>
      <c r="E373" s="48">
        <f t="shared" si="10"/>
        <v>0</v>
      </c>
      <c r="F373" s="49" t="str">
        <f t="shared" si="11"/>
        <v> </v>
      </c>
    </row>
    <row r="374" hidden="1" spans="1:6">
      <c r="A374" s="27">
        <v>2040801</v>
      </c>
      <c r="B374" s="28" t="s">
        <v>101</v>
      </c>
      <c r="C374" s="50"/>
      <c r="D374" s="50"/>
      <c r="E374" s="48">
        <f t="shared" si="10"/>
        <v>0</v>
      </c>
      <c r="F374" s="49" t="str">
        <f t="shared" si="11"/>
        <v> </v>
      </c>
    </row>
    <row r="375" hidden="1" spans="1:6">
      <c r="A375" s="27">
        <v>2040802</v>
      </c>
      <c r="B375" s="28" t="s">
        <v>102</v>
      </c>
      <c r="C375" s="50"/>
      <c r="D375" s="50"/>
      <c r="E375" s="48">
        <f t="shared" si="10"/>
        <v>0</v>
      </c>
      <c r="F375" s="49" t="str">
        <f t="shared" si="11"/>
        <v> </v>
      </c>
    </row>
    <row r="376" hidden="1" spans="1:6">
      <c r="A376" s="27">
        <v>2040803</v>
      </c>
      <c r="B376" s="28" t="s">
        <v>103</v>
      </c>
      <c r="C376" s="50"/>
      <c r="D376" s="50"/>
      <c r="E376" s="48">
        <f t="shared" si="10"/>
        <v>0</v>
      </c>
      <c r="F376" s="49" t="str">
        <f t="shared" si="11"/>
        <v> </v>
      </c>
    </row>
    <row r="377" hidden="1" spans="1:6">
      <c r="A377" s="27">
        <v>2040804</v>
      </c>
      <c r="B377" s="28" t="s">
        <v>325</v>
      </c>
      <c r="C377" s="50"/>
      <c r="D377" s="50"/>
      <c r="E377" s="48">
        <f t="shared" si="10"/>
        <v>0</v>
      </c>
      <c r="F377" s="49" t="str">
        <f t="shared" si="11"/>
        <v> </v>
      </c>
    </row>
    <row r="378" hidden="1" spans="1:6">
      <c r="A378" s="27">
        <v>2040805</v>
      </c>
      <c r="B378" s="28" t="s">
        <v>326</v>
      </c>
      <c r="C378" s="50"/>
      <c r="D378" s="50"/>
      <c r="E378" s="48">
        <f t="shared" si="10"/>
        <v>0</v>
      </c>
      <c r="F378" s="49" t="str">
        <f t="shared" si="11"/>
        <v> </v>
      </c>
    </row>
    <row r="379" hidden="1" spans="1:6">
      <c r="A379" s="27">
        <v>2040806</v>
      </c>
      <c r="B379" s="28" t="s">
        <v>327</v>
      </c>
      <c r="C379" s="50"/>
      <c r="D379" s="50"/>
      <c r="E379" s="48">
        <f t="shared" si="10"/>
        <v>0</v>
      </c>
      <c r="F379" s="49" t="str">
        <f t="shared" si="11"/>
        <v> </v>
      </c>
    </row>
    <row r="380" hidden="1" spans="1:6">
      <c r="A380" s="27">
        <v>2040807</v>
      </c>
      <c r="B380" s="28" t="s">
        <v>143</v>
      </c>
      <c r="C380" s="50"/>
      <c r="D380" s="50"/>
      <c r="E380" s="48">
        <f t="shared" si="10"/>
        <v>0</v>
      </c>
      <c r="F380" s="49" t="str">
        <f t="shared" si="11"/>
        <v> </v>
      </c>
    </row>
    <row r="381" hidden="1" spans="1:6">
      <c r="A381" s="27">
        <v>2040850</v>
      </c>
      <c r="B381" s="28" t="s">
        <v>110</v>
      </c>
      <c r="C381" s="50"/>
      <c r="D381" s="50"/>
      <c r="E381" s="48">
        <f t="shared" si="10"/>
        <v>0</v>
      </c>
      <c r="F381" s="49" t="str">
        <f t="shared" si="11"/>
        <v> </v>
      </c>
    </row>
    <row r="382" hidden="1" spans="1:6">
      <c r="A382" s="27">
        <v>2040899</v>
      </c>
      <c r="B382" s="28" t="s">
        <v>328</v>
      </c>
      <c r="C382" s="50"/>
      <c r="D382" s="50"/>
      <c r="E382" s="48">
        <f t="shared" si="10"/>
        <v>0</v>
      </c>
      <c r="F382" s="49" t="str">
        <f t="shared" si="11"/>
        <v> </v>
      </c>
    </row>
    <row r="383" spans="1:6">
      <c r="A383" s="27">
        <v>20409</v>
      </c>
      <c r="B383" s="29" t="s">
        <v>329</v>
      </c>
      <c r="C383" s="50">
        <f>SUM(C384:C390)</f>
        <v>0</v>
      </c>
      <c r="D383" s="50">
        <v>0</v>
      </c>
      <c r="E383" s="48">
        <f t="shared" si="10"/>
        <v>0</v>
      </c>
      <c r="F383" s="49" t="str">
        <f t="shared" si="11"/>
        <v> </v>
      </c>
    </row>
    <row r="384" hidden="1" spans="1:6">
      <c r="A384" s="27">
        <v>2040901</v>
      </c>
      <c r="B384" s="28" t="s">
        <v>101</v>
      </c>
      <c r="C384" s="50"/>
      <c r="D384" s="50"/>
      <c r="E384" s="48">
        <f t="shared" si="10"/>
        <v>0</v>
      </c>
      <c r="F384" s="49" t="str">
        <f t="shared" si="11"/>
        <v> </v>
      </c>
    </row>
    <row r="385" hidden="1" spans="1:6">
      <c r="A385" s="27">
        <v>2040902</v>
      </c>
      <c r="B385" s="28" t="s">
        <v>102</v>
      </c>
      <c r="C385" s="50"/>
      <c r="D385" s="50"/>
      <c r="E385" s="48">
        <f t="shared" si="10"/>
        <v>0</v>
      </c>
      <c r="F385" s="49" t="str">
        <f t="shared" si="11"/>
        <v> </v>
      </c>
    </row>
    <row r="386" hidden="1" spans="1:6">
      <c r="A386" s="27">
        <v>2040903</v>
      </c>
      <c r="B386" s="28" t="s">
        <v>103</v>
      </c>
      <c r="C386" s="50"/>
      <c r="D386" s="50"/>
      <c r="E386" s="48">
        <f t="shared" si="10"/>
        <v>0</v>
      </c>
      <c r="F386" s="49" t="str">
        <f t="shared" si="11"/>
        <v> </v>
      </c>
    </row>
    <row r="387" hidden="1" spans="1:6">
      <c r="A387" s="27">
        <v>2040904</v>
      </c>
      <c r="B387" s="28" t="s">
        <v>330</v>
      </c>
      <c r="C387" s="50"/>
      <c r="D387" s="50"/>
      <c r="E387" s="48">
        <f t="shared" si="10"/>
        <v>0</v>
      </c>
      <c r="F387" s="49" t="str">
        <f t="shared" si="11"/>
        <v> </v>
      </c>
    </row>
    <row r="388" hidden="1" spans="1:6">
      <c r="A388" s="27">
        <v>2040905</v>
      </c>
      <c r="B388" s="28" t="s">
        <v>331</v>
      </c>
      <c r="C388" s="50"/>
      <c r="D388" s="50"/>
      <c r="E388" s="48">
        <f t="shared" si="10"/>
        <v>0</v>
      </c>
      <c r="F388" s="49" t="str">
        <f t="shared" si="11"/>
        <v> </v>
      </c>
    </row>
    <row r="389" hidden="1" spans="1:6">
      <c r="A389" s="27">
        <v>2040950</v>
      </c>
      <c r="B389" s="28" t="s">
        <v>110</v>
      </c>
      <c r="C389" s="50"/>
      <c r="D389" s="50"/>
      <c r="E389" s="48">
        <f t="shared" si="10"/>
        <v>0</v>
      </c>
      <c r="F389" s="49" t="str">
        <f t="shared" si="11"/>
        <v> </v>
      </c>
    </row>
    <row r="390" hidden="1" spans="1:6">
      <c r="A390" s="27">
        <v>2040999</v>
      </c>
      <c r="B390" s="28" t="s">
        <v>332</v>
      </c>
      <c r="C390" s="50"/>
      <c r="D390" s="50"/>
      <c r="E390" s="48">
        <f t="shared" ref="E390:E453" si="12">D390-C390</f>
        <v>0</v>
      </c>
      <c r="F390" s="49" t="str">
        <f t="shared" ref="F390:F453" si="13">IF(C390&lt;&gt;0,E390/C390*100," ")</f>
        <v> </v>
      </c>
    </row>
    <row r="391" spans="1:6">
      <c r="A391" s="27">
        <v>20410</v>
      </c>
      <c r="B391" s="29" t="s">
        <v>333</v>
      </c>
      <c r="C391" s="50">
        <f>SUM(C392:C396)</f>
        <v>0</v>
      </c>
      <c r="D391" s="50">
        <v>0</v>
      </c>
      <c r="E391" s="48">
        <f t="shared" si="12"/>
        <v>0</v>
      </c>
      <c r="F391" s="49" t="str">
        <f t="shared" si="13"/>
        <v> </v>
      </c>
    </row>
    <row r="392" hidden="1" spans="1:6">
      <c r="A392" s="27">
        <v>2041001</v>
      </c>
      <c r="B392" s="28" t="s">
        <v>101</v>
      </c>
      <c r="C392" s="50"/>
      <c r="D392" s="50"/>
      <c r="E392" s="48">
        <f t="shared" si="12"/>
        <v>0</v>
      </c>
      <c r="F392" s="49" t="str">
        <f t="shared" si="13"/>
        <v> </v>
      </c>
    </row>
    <row r="393" hidden="1" spans="1:6">
      <c r="A393" s="27">
        <v>2041002</v>
      </c>
      <c r="B393" s="28" t="s">
        <v>102</v>
      </c>
      <c r="C393" s="50"/>
      <c r="D393" s="50"/>
      <c r="E393" s="48">
        <f t="shared" si="12"/>
        <v>0</v>
      </c>
      <c r="F393" s="49" t="str">
        <f t="shared" si="13"/>
        <v> </v>
      </c>
    </row>
    <row r="394" hidden="1" spans="1:6">
      <c r="A394" s="27">
        <v>2041006</v>
      </c>
      <c r="B394" s="28" t="s">
        <v>143</v>
      </c>
      <c r="C394" s="50"/>
      <c r="D394" s="50"/>
      <c r="E394" s="48">
        <f t="shared" si="12"/>
        <v>0</v>
      </c>
      <c r="F394" s="49" t="str">
        <f t="shared" si="13"/>
        <v> </v>
      </c>
    </row>
    <row r="395" hidden="1" spans="1:6">
      <c r="A395" s="27">
        <v>2041007</v>
      </c>
      <c r="B395" s="28" t="s">
        <v>334</v>
      </c>
      <c r="C395" s="50"/>
      <c r="D395" s="50"/>
      <c r="E395" s="48">
        <f t="shared" si="12"/>
        <v>0</v>
      </c>
      <c r="F395" s="49" t="str">
        <f t="shared" si="13"/>
        <v> </v>
      </c>
    </row>
    <row r="396" hidden="1" spans="1:6">
      <c r="A396" s="27">
        <v>2041099</v>
      </c>
      <c r="B396" s="28" t="s">
        <v>335</v>
      </c>
      <c r="C396" s="50"/>
      <c r="D396" s="50"/>
      <c r="E396" s="48">
        <f t="shared" si="12"/>
        <v>0</v>
      </c>
      <c r="F396" s="49" t="str">
        <f t="shared" si="13"/>
        <v> </v>
      </c>
    </row>
    <row r="397" spans="1:6">
      <c r="A397" s="27">
        <v>20499</v>
      </c>
      <c r="B397" s="29" t="s">
        <v>336</v>
      </c>
      <c r="C397" s="50">
        <f>C398</f>
        <v>0</v>
      </c>
      <c r="D397" s="50">
        <v>30</v>
      </c>
      <c r="E397" s="48">
        <f t="shared" si="12"/>
        <v>30</v>
      </c>
      <c r="F397" s="49" t="str">
        <f t="shared" si="13"/>
        <v> </v>
      </c>
    </row>
    <row r="398" hidden="1" spans="1:6">
      <c r="A398" s="27">
        <v>2049901</v>
      </c>
      <c r="B398" s="28" t="s">
        <v>337</v>
      </c>
      <c r="C398" s="50"/>
      <c r="D398" s="50">
        <v>30</v>
      </c>
      <c r="E398" s="48">
        <f t="shared" si="12"/>
        <v>30</v>
      </c>
      <c r="F398" s="49" t="str">
        <f t="shared" si="13"/>
        <v> </v>
      </c>
    </row>
    <row r="399" spans="1:6">
      <c r="A399" s="29">
        <v>205</v>
      </c>
      <c r="B399" s="29" t="s">
        <v>338</v>
      </c>
      <c r="C399" s="50">
        <f>C400+C405+C421+C414+C427+C431+C435+C439+C445+C452</f>
        <v>3691</v>
      </c>
      <c r="D399" s="50">
        <v>3500.208585</v>
      </c>
      <c r="E399" s="48">
        <f t="shared" si="12"/>
        <v>-190.791415</v>
      </c>
      <c r="F399" s="49">
        <f t="shared" si="13"/>
        <v>-5.16909821186671</v>
      </c>
    </row>
    <row r="400" spans="1:6">
      <c r="A400" s="27">
        <v>20501</v>
      </c>
      <c r="B400" s="29" t="s">
        <v>339</v>
      </c>
      <c r="C400" s="50">
        <f>SUM(C401:C404)</f>
        <v>0</v>
      </c>
      <c r="D400" s="50">
        <v>0</v>
      </c>
      <c r="E400" s="48">
        <f t="shared" si="12"/>
        <v>0</v>
      </c>
      <c r="F400" s="49" t="str">
        <f t="shared" si="13"/>
        <v> </v>
      </c>
    </row>
    <row r="401" hidden="1" spans="1:6">
      <c r="A401" s="27">
        <v>2050101</v>
      </c>
      <c r="B401" s="28" t="s">
        <v>101</v>
      </c>
      <c r="C401" s="50"/>
      <c r="D401" s="50"/>
      <c r="E401" s="48">
        <f t="shared" si="12"/>
        <v>0</v>
      </c>
      <c r="F401" s="49" t="str">
        <f t="shared" si="13"/>
        <v> </v>
      </c>
    </row>
    <row r="402" hidden="1" spans="1:6">
      <c r="A402" s="27">
        <v>2050102</v>
      </c>
      <c r="B402" s="28" t="s">
        <v>102</v>
      </c>
      <c r="C402" s="50"/>
      <c r="D402" s="50"/>
      <c r="E402" s="48">
        <f t="shared" si="12"/>
        <v>0</v>
      </c>
      <c r="F402" s="49" t="str">
        <f t="shared" si="13"/>
        <v> </v>
      </c>
    </row>
    <row r="403" hidden="1" spans="1:6">
      <c r="A403" s="27">
        <v>2050103</v>
      </c>
      <c r="B403" s="28" t="s">
        <v>103</v>
      </c>
      <c r="C403" s="50"/>
      <c r="D403" s="50"/>
      <c r="E403" s="48">
        <f t="shared" si="12"/>
        <v>0</v>
      </c>
      <c r="F403" s="49" t="str">
        <f t="shared" si="13"/>
        <v> </v>
      </c>
    </row>
    <row r="404" hidden="1" spans="1:6">
      <c r="A404" s="27">
        <v>2050199</v>
      </c>
      <c r="B404" s="28" t="s">
        <v>340</v>
      </c>
      <c r="C404" s="50"/>
      <c r="D404" s="50"/>
      <c r="E404" s="48">
        <f t="shared" si="12"/>
        <v>0</v>
      </c>
      <c r="F404" s="49" t="str">
        <f t="shared" si="13"/>
        <v> </v>
      </c>
    </row>
    <row r="405" spans="1:6">
      <c r="A405" s="27">
        <v>20502</v>
      </c>
      <c r="B405" s="29" t="s">
        <v>341</v>
      </c>
      <c r="C405" s="50">
        <f>SUM(C406:C413)</f>
        <v>3337</v>
      </c>
      <c r="D405" s="50">
        <v>3251.909785</v>
      </c>
      <c r="E405" s="48">
        <f t="shared" si="12"/>
        <v>-85.0902150000002</v>
      </c>
      <c r="F405" s="49">
        <f t="shared" si="13"/>
        <v>-2.54990155828589</v>
      </c>
    </row>
    <row r="406" spans="1:6">
      <c r="A406" s="27">
        <v>2050201</v>
      </c>
      <c r="B406" s="28" t="s">
        <v>342</v>
      </c>
      <c r="C406" s="50">
        <v>9</v>
      </c>
      <c r="D406" s="50">
        <v>35.601</v>
      </c>
      <c r="E406" s="48">
        <f t="shared" si="12"/>
        <v>26.601</v>
      </c>
      <c r="F406" s="49">
        <f t="shared" si="13"/>
        <v>295.566666666667</v>
      </c>
    </row>
    <row r="407" spans="1:6">
      <c r="A407" s="27">
        <v>2050202</v>
      </c>
      <c r="B407" s="28" t="s">
        <v>343</v>
      </c>
      <c r="C407" s="50">
        <v>1905</v>
      </c>
      <c r="D407" s="50">
        <v>1820.823113</v>
      </c>
      <c r="E407" s="48">
        <f t="shared" si="12"/>
        <v>-84.1768870000001</v>
      </c>
      <c r="F407" s="49">
        <f t="shared" si="13"/>
        <v>-4.41873422572179</v>
      </c>
    </row>
    <row r="408" spans="1:6">
      <c r="A408" s="27">
        <v>2050203</v>
      </c>
      <c r="B408" s="28" t="s">
        <v>344</v>
      </c>
      <c r="C408" s="50">
        <v>1406</v>
      </c>
      <c r="D408" s="50">
        <v>1355.313272</v>
      </c>
      <c r="E408" s="48">
        <f t="shared" si="12"/>
        <v>-50.6867279999999</v>
      </c>
      <c r="F408" s="49">
        <f t="shared" si="13"/>
        <v>-3.60503044096728</v>
      </c>
    </row>
    <row r="409" spans="1:6">
      <c r="A409" s="27">
        <v>2050204</v>
      </c>
      <c r="B409" s="28" t="s">
        <v>345</v>
      </c>
      <c r="C409" s="50">
        <v>11</v>
      </c>
      <c r="D409" s="50">
        <v>40.1724</v>
      </c>
      <c r="E409" s="48">
        <f t="shared" si="12"/>
        <v>29.1724</v>
      </c>
      <c r="F409" s="49">
        <f t="shared" si="13"/>
        <v>265.203636363636</v>
      </c>
    </row>
    <row r="410" hidden="1" spans="1:6">
      <c r="A410" s="27">
        <v>2050205</v>
      </c>
      <c r="B410" s="28" t="s">
        <v>346</v>
      </c>
      <c r="C410" s="50"/>
      <c r="D410" s="50"/>
      <c r="E410" s="48">
        <f t="shared" si="12"/>
        <v>0</v>
      </c>
      <c r="F410" s="49" t="str">
        <f t="shared" si="13"/>
        <v> </v>
      </c>
    </row>
    <row r="411" hidden="1" spans="1:6">
      <c r="A411" s="27">
        <v>2050206</v>
      </c>
      <c r="B411" s="28" t="s">
        <v>347</v>
      </c>
      <c r="C411" s="50"/>
      <c r="D411" s="50"/>
      <c r="E411" s="48">
        <f t="shared" si="12"/>
        <v>0</v>
      </c>
      <c r="F411" s="49" t="str">
        <f t="shared" si="13"/>
        <v> </v>
      </c>
    </row>
    <row r="412" hidden="1" spans="1:6">
      <c r="A412" s="27">
        <v>2050207</v>
      </c>
      <c r="B412" s="28" t="s">
        <v>348</v>
      </c>
      <c r="C412" s="50"/>
      <c r="D412" s="50"/>
      <c r="E412" s="48">
        <f t="shared" si="12"/>
        <v>0</v>
      </c>
      <c r="F412" s="49" t="str">
        <f t="shared" si="13"/>
        <v> </v>
      </c>
    </row>
    <row r="413" spans="1:6">
      <c r="A413" s="27">
        <v>2050299</v>
      </c>
      <c r="B413" s="28" t="s">
        <v>349</v>
      </c>
      <c r="C413" s="50">
        <v>6</v>
      </c>
      <c r="D413" s="50">
        <v>0</v>
      </c>
      <c r="E413" s="48">
        <f t="shared" si="12"/>
        <v>-6</v>
      </c>
      <c r="F413" s="49">
        <f t="shared" si="13"/>
        <v>-100</v>
      </c>
    </row>
    <row r="414" spans="1:6">
      <c r="A414" s="27">
        <v>20503</v>
      </c>
      <c r="B414" s="29" t="s">
        <v>350</v>
      </c>
      <c r="C414" s="50">
        <f>SUM(C415:C420)</f>
        <v>29</v>
      </c>
      <c r="D414" s="50">
        <v>0</v>
      </c>
      <c r="E414" s="48">
        <f t="shared" si="12"/>
        <v>-29</v>
      </c>
      <c r="F414" s="49">
        <f t="shared" si="13"/>
        <v>-100</v>
      </c>
    </row>
    <row r="415" hidden="1" spans="1:6">
      <c r="A415" s="27">
        <v>2050301</v>
      </c>
      <c r="B415" s="28" t="s">
        <v>351</v>
      </c>
      <c r="C415" s="50"/>
      <c r="D415" s="50"/>
      <c r="E415" s="48">
        <f t="shared" si="12"/>
        <v>0</v>
      </c>
      <c r="F415" s="49" t="str">
        <f t="shared" si="13"/>
        <v> </v>
      </c>
    </row>
    <row r="416" spans="1:6">
      <c r="A416" s="27">
        <v>2050302</v>
      </c>
      <c r="B416" s="28" t="s">
        <v>352</v>
      </c>
      <c r="C416" s="50">
        <v>10</v>
      </c>
      <c r="D416" s="50">
        <v>0</v>
      </c>
      <c r="E416" s="48">
        <f t="shared" si="12"/>
        <v>-10</v>
      </c>
      <c r="F416" s="49">
        <f t="shared" si="13"/>
        <v>-100</v>
      </c>
    </row>
    <row r="417" hidden="1" spans="1:6">
      <c r="A417" s="27">
        <v>2050303</v>
      </c>
      <c r="B417" s="28" t="s">
        <v>353</v>
      </c>
      <c r="C417" s="50"/>
      <c r="D417" s="50"/>
      <c r="E417" s="48">
        <f t="shared" si="12"/>
        <v>0</v>
      </c>
      <c r="F417" s="49" t="str">
        <f t="shared" si="13"/>
        <v> </v>
      </c>
    </row>
    <row r="418" hidden="1" spans="1:6">
      <c r="A418" s="27">
        <v>2050304</v>
      </c>
      <c r="B418" s="28" t="s">
        <v>354</v>
      </c>
      <c r="C418" s="50"/>
      <c r="D418" s="50"/>
      <c r="E418" s="48">
        <f t="shared" si="12"/>
        <v>0</v>
      </c>
      <c r="F418" s="49" t="str">
        <f t="shared" si="13"/>
        <v> </v>
      </c>
    </row>
    <row r="419" spans="1:6">
      <c r="A419" s="27">
        <v>2050305</v>
      </c>
      <c r="B419" s="28" t="s">
        <v>355</v>
      </c>
      <c r="C419" s="50">
        <v>19</v>
      </c>
      <c r="D419" s="50">
        <v>0</v>
      </c>
      <c r="E419" s="48">
        <f t="shared" si="12"/>
        <v>-19</v>
      </c>
      <c r="F419" s="49">
        <f t="shared" si="13"/>
        <v>-100</v>
      </c>
    </row>
    <row r="420" hidden="1" spans="1:6">
      <c r="A420" s="27">
        <v>2050399</v>
      </c>
      <c r="B420" s="28" t="s">
        <v>356</v>
      </c>
      <c r="C420" s="50"/>
      <c r="D420" s="50"/>
      <c r="E420" s="48">
        <f t="shared" si="12"/>
        <v>0</v>
      </c>
      <c r="F420" s="49" t="str">
        <f t="shared" si="13"/>
        <v> </v>
      </c>
    </row>
    <row r="421" spans="1:6">
      <c r="A421" s="27">
        <v>20504</v>
      </c>
      <c r="B421" s="29" t="s">
        <v>357</v>
      </c>
      <c r="C421" s="50">
        <f>SUM(C422:C426)</f>
        <v>0</v>
      </c>
      <c r="D421" s="50">
        <v>0</v>
      </c>
      <c r="E421" s="48">
        <f t="shared" si="12"/>
        <v>0</v>
      </c>
      <c r="F421" s="49" t="str">
        <f t="shared" si="13"/>
        <v> </v>
      </c>
    </row>
    <row r="422" hidden="1" spans="1:6">
      <c r="A422" s="27">
        <v>2050401</v>
      </c>
      <c r="B422" s="28" t="s">
        <v>358</v>
      </c>
      <c r="C422" s="50"/>
      <c r="D422" s="50"/>
      <c r="E422" s="48">
        <f t="shared" si="12"/>
        <v>0</v>
      </c>
      <c r="F422" s="49" t="str">
        <f t="shared" si="13"/>
        <v> </v>
      </c>
    </row>
    <row r="423" hidden="1" spans="1:6">
      <c r="A423" s="27">
        <v>2050402</v>
      </c>
      <c r="B423" s="28" t="s">
        <v>359</v>
      </c>
      <c r="C423" s="50"/>
      <c r="D423" s="50"/>
      <c r="E423" s="48">
        <f t="shared" si="12"/>
        <v>0</v>
      </c>
      <c r="F423" s="49" t="str">
        <f t="shared" si="13"/>
        <v> </v>
      </c>
    </row>
    <row r="424" hidden="1" spans="1:6">
      <c r="A424" s="27">
        <v>2050403</v>
      </c>
      <c r="B424" s="28" t="s">
        <v>360</v>
      </c>
      <c r="C424" s="50"/>
      <c r="D424" s="50"/>
      <c r="E424" s="48">
        <f t="shared" si="12"/>
        <v>0</v>
      </c>
      <c r="F424" s="49" t="str">
        <f t="shared" si="13"/>
        <v> </v>
      </c>
    </row>
    <row r="425" hidden="1" spans="1:6">
      <c r="A425" s="27">
        <v>2050404</v>
      </c>
      <c r="B425" s="28" t="s">
        <v>361</v>
      </c>
      <c r="C425" s="50"/>
      <c r="D425" s="50"/>
      <c r="E425" s="48">
        <f t="shared" si="12"/>
        <v>0</v>
      </c>
      <c r="F425" s="49" t="str">
        <f t="shared" si="13"/>
        <v> </v>
      </c>
    </row>
    <row r="426" hidden="1" spans="1:6">
      <c r="A426" s="27">
        <v>2050499</v>
      </c>
      <c r="B426" s="28" t="s">
        <v>362</v>
      </c>
      <c r="C426" s="50"/>
      <c r="D426" s="50"/>
      <c r="E426" s="48">
        <f t="shared" si="12"/>
        <v>0</v>
      </c>
      <c r="F426" s="49" t="str">
        <f t="shared" si="13"/>
        <v> </v>
      </c>
    </row>
    <row r="427" spans="1:6">
      <c r="A427" s="27">
        <v>20505</v>
      </c>
      <c r="B427" s="29" t="s">
        <v>363</v>
      </c>
      <c r="C427" s="50">
        <f>SUM(C428:C430)</f>
        <v>0</v>
      </c>
      <c r="D427" s="50">
        <v>0</v>
      </c>
      <c r="E427" s="48">
        <f t="shared" si="12"/>
        <v>0</v>
      </c>
      <c r="F427" s="49" t="str">
        <f t="shared" si="13"/>
        <v> </v>
      </c>
    </row>
    <row r="428" hidden="1" spans="1:6">
      <c r="A428" s="27">
        <v>2050501</v>
      </c>
      <c r="B428" s="28" t="s">
        <v>364</v>
      </c>
      <c r="C428" s="50"/>
      <c r="D428" s="50"/>
      <c r="E428" s="48">
        <f t="shared" si="12"/>
        <v>0</v>
      </c>
      <c r="F428" s="49" t="str">
        <f t="shared" si="13"/>
        <v> </v>
      </c>
    </row>
    <row r="429" hidden="1" spans="1:6">
      <c r="A429" s="27">
        <v>2050502</v>
      </c>
      <c r="B429" s="28" t="s">
        <v>365</v>
      </c>
      <c r="C429" s="50"/>
      <c r="D429" s="50"/>
      <c r="E429" s="48">
        <f t="shared" si="12"/>
        <v>0</v>
      </c>
      <c r="F429" s="49" t="str">
        <f t="shared" si="13"/>
        <v> </v>
      </c>
    </row>
    <row r="430" hidden="1" spans="1:6">
      <c r="A430" s="27">
        <v>2050599</v>
      </c>
      <c r="B430" s="28" t="s">
        <v>366</v>
      </c>
      <c r="C430" s="50"/>
      <c r="D430" s="50"/>
      <c r="E430" s="48">
        <f t="shared" si="12"/>
        <v>0</v>
      </c>
      <c r="F430" s="49" t="str">
        <f t="shared" si="13"/>
        <v> </v>
      </c>
    </row>
    <row r="431" spans="1:6">
      <c r="A431" s="27">
        <v>20506</v>
      </c>
      <c r="B431" s="29" t="s">
        <v>367</v>
      </c>
      <c r="C431" s="50">
        <f>SUM(C432:C434)</f>
        <v>0</v>
      </c>
      <c r="D431" s="50">
        <v>0</v>
      </c>
      <c r="E431" s="48">
        <f t="shared" si="12"/>
        <v>0</v>
      </c>
      <c r="F431" s="49" t="str">
        <f t="shared" si="13"/>
        <v> </v>
      </c>
    </row>
    <row r="432" hidden="1" spans="1:6">
      <c r="A432" s="27">
        <v>2050601</v>
      </c>
      <c r="B432" s="28" t="s">
        <v>368</v>
      </c>
      <c r="C432" s="50"/>
      <c r="D432" s="50"/>
      <c r="E432" s="48">
        <f t="shared" si="12"/>
        <v>0</v>
      </c>
      <c r="F432" s="49" t="str">
        <f t="shared" si="13"/>
        <v> </v>
      </c>
    </row>
    <row r="433" hidden="1" spans="1:6">
      <c r="A433" s="27">
        <v>2050602</v>
      </c>
      <c r="B433" s="28" t="s">
        <v>369</v>
      </c>
      <c r="C433" s="50"/>
      <c r="D433" s="50"/>
      <c r="E433" s="48">
        <f t="shared" si="12"/>
        <v>0</v>
      </c>
      <c r="F433" s="49" t="str">
        <f t="shared" si="13"/>
        <v> </v>
      </c>
    </row>
    <row r="434" hidden="1" spans="1:6">
      <c r="A434" s="27">
        <v>2050699</v>
      </c>
      <c r="B434" s="28" t="s">
        <v>370</v>
      </c>
      <c r="C434" s="50"/>
      <c r="D434" s="50"/>
      <c r="E434" s="48">
        <f t="shared" si="12"/>
        <v>0</v>
      </c>
      <c r="F434" s="49" t="str">
        <f t="shared" si="13"/>
        <v> </v>
      </c>
    </row>
    <row r="435" spans="1:6">
      <c r="A435" s="27">
        <v>20507</v>
      </c>
      <c r="B435" s="29" t="s">
        <v>371</v>
      </c>
      <c r="C435" s="50">
        <f>SUM(C436:C438)</f>
        <v>15</v>
      </c>
      <c r="D435" s="50">
        <v>0</v>
      </c>
      <c r="E435" s="48">
        <f t="shared" si="12"/>
        <v>-15</v>
      </c>
      <c r="F435" s="49">
        <f t="shared" si="13"/>
        <v>-100</v>
      </c>
    </row>
    <row r="436" spans="1:6">
      <c r="A436" s="27">
        <v>2050701</v>
      </c>
      <c r="B436" s="28" t="s">
        <v>372</v>
      </c>
      <c r="C436" s="50">
        <v>15</v>
      </c>
      <c r="D436" s="50">
        <v>0</v>
      </c>
      <c r="E436" s="48">
        <f t="shared" si="12"/>
        <v>-15</v>
      </c>
      <c r="F436" s="49">
        <f t="shared" si="13"/>
        <v>-100</v>
      </c>
    </row>
    <row r="437" hidden="1" spans="1:6">
      <c r="A437" s="27">
        <v>2050702</v>
      </c>
      <c r="B437" s="28" t="s">
        <v>373</v>
      </c>
      <c r="C437" s="50"/>
      <c r="D437" s="50"/>
      <c r="E437" s="48">
        <f t="shared" si="12"/>
        <v>0</v>
      </c>
      <c r="F437" s="49" t="str">
        <f t="shared" si="13"/>
        <v> </v>
      </c>
    </row>
    <row r="438" hidden="1" spans="1:6">
      <c r="A438" s="27">
        <v>2050799</v>
      </c>
      <c r="B438" s="28" t="s">
        <v>374</v>
      </c>
      <c r="C438" s="50"/>
      <c r="D438" s="50"/>
      <c r="E438" s="48">
        <f t="shared" si="12"/>
        <v>0</v>
      </c>
      <c r="F438" s="49" t="str">
        <f t="shared" si="13"/>
        <v> </v>
      </c>
    </row>
    <row r="439" spans="1:6">
      <c r="A439" s="27">
        <v>20508</v>
      </c>
      <c r="B439" s="29" t="s">
        <v>375</v>
      </c>
      <c r="C439" s="50">
        <f>SUM(C440:C444)</f>
        <v>0</v>
      </c>
      <c r="D439" s="50">
        <v>8.2988</v>
      </c>
      <c r="E439" s="48">
        <f t="shared" si="12"/>
        <v>8.2988</v>
      </c>
      <c r="F439" s="49" t="str">
        <f t="shared" si="13"/>
        <v> </v>
      </c>
    </row>
    <row r="440" hidden="1" spans="1:6">
      <c r="A440" s="27">
        <v>2050801</v>
      </c>
      <c r="B440" s="28" t="s">
        <v>376</v>
      </c>
      <c r="C440" s="50"/>
      <c r="D440" s="50"/>
      <c r="E440" s="48">
        <f t="shared" si="12"/>
        <v>0</v>
      </c>
      <c r="F440" s="49" t="str">
        <f t="shared" si="13"/>
        <v> </v>
      </c>
    </row>
    <row r="441" hidden="1" spans="1:6">
      <c r="A441" s="27">
        <v>2050802</v>
      </c>
      <c r="B441" s="28" t="s">
        <v>377</v>
      </c>
      <c r="C441" s="50"/>
      <c r="D441" s="50"/>
      <c r="E441" s="48">
        <f t="shared" si="12"/>
        <v>0</v>
      </c>
      <c r="F441" s="49" t="str">
        <f t="shared" si="13"/>
        <v> </v>
      </c>
    </row>
    <row r="442" spans="1:6">
      <c r="A442" s="27">
        <v>2050803</v>
      </c>
      <c r="B442" s="28" t="s">
        <v>378</v>
      </c>
      <c r="C442" s="50">
        <v>0</v>
      </c>
      <c r="D442" s="50">
        <v>8.2988</v>
      </c>
      <c r="E442" s="48">
        <f t="shared" si="12"/>
        <v>8.2988</v>
      </c>
      <c r="F442" s="49" t="str">
        <f t="shared" si="13"/>
        <v> </v>
      </c>
    </row>
    <row r="443" hidden="1" spans="1:6">
      <c r="A443" s="27">
        <v>2050804</v>
      </c>
      <c r="B443" s="28" t="s">
        <v>379</v>
      </c>
      <c r="C443" s="50"/>
      <c r="D443" s="50"/>
      <c r="E443" s="48">
        <f t="shared" si="12"/>
        <v>0</v>
      </c>
      <c r="F443" s="49" t="str">
        <f t="shared" si="13"/>
        <v> </v>
      </c>
    </row>
    <row r="444" hidden="1" spans="1:6">
      <c r="A444" s="27">
        <v>2050899</v>
      </c>
      <c r="B444" s="28" t="s">
        <v>380</v>
      </c>
      <c r="C444" s="50"/>
      <c r="D444" s="50"/>
      <c r="E444" s="48">
        <f t="shared" si="12"/>
        <v>0</v>
      </c>
      <c r="F444" s="49" t="str">
        <f t="shared" si="13"/>
        <v> </v>
      </c>
    </row>
    <row r="445" spans="1:6">
      <c r="A445" s="27">
        <v>20509</v>
      </c>
      <c r="B445" s="29" t="s">
        <v>381</v>
      </c>
      <c r="C445" s="50">
        <f>SUM(C446:C451)</f>
        <v>309</v>
      </c>
      <c r="D445" s="50">
        <v>240</v>
      </c>
      <c r="E445" s="48">
        <f t="shared" si="12"/>
        <v>-69</v>
      </c>
      <c r="F445" s="49">
        <f t="shared" si="13"/>
        <v>-22.3300970873786</v>
      </c>
    </row>
    <row r="446" spans="1:6">
      <c r="A446" s="27">
        <v>2050901</v>
      </c>
      <c r="B446" s="28" t="s">
        <v>382</v>
      </c>
      <c r="C446" s="50">
        <v>25</v>
      </c>
      <c r="D446" s="50">
        <v>0</v>
      </c>
      <c r="E446" s="48">
        <f t="shared" si="12"/>
        <v>-25</v>
      </c>
      <c r="F446" s="49">
        <f t="shared" si="13"/>
        <v>-100</v>
      </c>
    </row>
    <row r="447" spans="1:6">
      <c r="A447" s="27">
        <v>2050902</v>
      </c>
      <c r="B447" s="28" t="s">
        <v>383</v>
      </c>
      <c r="C447" s="50">
        <v>11</v>
      </c>
      <c r="D447" s="50">
        <v>0</v>
      </c>
      <c r="E447" s="48">
        <f t="shared" si="12"/>
        <v>-11</v>
      </c>
      <c r="F447" s="49">
        <f t="shared" si="13"/>
        <v>-100</v>
      </c>
    </row>
    <row r="448" hidden="1" spans="1:6">
      <c r="A448" s="27">
        <v>2050903</v>
      </c>
      <c r="B448" s="28" t="s">
        <v>384</v>
      </c>
      <c r="C448" s="50"/>
      <c r="D448" s="50"/>
      <c r="E448" s="48">
        <f t="shared" si="12"/>
        <v>0</v>
      </c>
      <c r="F448" s="49" t="str">
        <f t="shared" si="13"/>
        <v> </v>
      </c>
    </row>
    <row r="449" hidden="1" spans="1:6">
      <c r="A449" s="27">
        <v>2050904</v>
      </c>
      <c r="B449" s="28" t="s">
        <v>385</v>
      </c>
      <c r="C449" s="50"/>
      <c r="D449" s="50"/>
      <c r="E449" s="48">
        <f t="shared" si="12"/>
        <v>0</v>
      </c>
      <c r="F449" s="49" t="str">
        <f t="shared" si="13"/>
        <v> </v>
      </c>
    </row>
    <row r="450" hidden="1" spans="1:6">
      <c r="A450" s="27">
        <v>2050905</v>
      </c>
      <c r="B450" s="28" t="s">
        <v>386</v>
      </c>
      <c r="C450" s="50"/>
      <c r="D450" s="50"/>
      <c r="E450" s="48">
        <f t="shared" si="12"/>
        <v>0</v>
      </c>
      <c r="F450" s="49" t="str">
        <f t="shared" si="13"/>
        <v> </v>
      </c>
    </row>
    <row r="451" spans="1:6">
      <c r="A451" s="27">
        <v>2050999</v>
      </c>
      <c r="B451" s="28" t="s">
        <v>387</v>
      </c>
      <c r="C451" s="50">
        <v>273</v>
      </c>
      <c r="D451" s="50">
        <v>240</v>
      </c>
      <c r="E451" s="48">
        <f t="shared" si="12"/>
        <v>-33</v>
      </c>
      <c r="F451" s="49">
        <f t="shared" si="13"/>
        <v>-12.0879120879121</v>
      </c>
    </row>
    <row r="452" spans="1:6">
      <c r="A452" s="27">
        <v>20599</v>
      </c>
      <c r="B452" s="29" t="s">
        <v>388</v>
      </c>
      <c r="C452" s="50">
        <f>C453</f>
        <v>1</v>
      </c>
      <c r="D452" s="50">
        <v>0</v>
      </c>
      <c r="E452" s="48">
        <f t="shared" si="12"/>
        <v>-1</v>
      </c>
      <c r="F452" s="49">
        <f t="shared" si="13"/>
        <v>-100</v>
      </c>
    </row>
    <row r="453" spans="1:6">
      <c r="A453" s="27">
        <v>2059999</v>
      </c>
      <c r="B453" s="28" t="s">
        <v>389</v>
      </c>
      <c r="C453" s="50">
        <v>1</v>
      </c>
      <c r="D453" s="50">
        <v>0</v>
      </c>
      <c r="E453" s="48">
        <f t="shared" si="12"/>
        <v>-1</v>
      </c>
      <c r="F453" s="49">
        <f t="shared" si="13"/>
        <v>-100</v>
      </c>
    </row>
    <row r="454" spans="1:6">
      <c r="A454" s="29">
        <v>206</v>
      </c>
      <c r="B454" s="29" t="s">
        <v>390</v>
      </c>
      <c r="C454" s="50">
        <f>C455+C460+C475+C469+C481+C486+C498+C491+C502+C505</f>
        <v>0</v>
      </c>
      <c r="D454" s="50">
        <v>0</v>
      </c>
      <c r="E454" s="48">
        <f t="shared" ref="E454:E517" si="14">D454-C454</f>
        <v>0</v>
      </c>
      <c r="F454" s="49" t="str">
        <f t="shared" ref="F454:F517" si="15">IF(C454&lt;&gt;0,E454/C454*100," ")</f>
        <v> </v>
      </c>
    </row>
    <row r="455" spans="1:6">
      <c r="A455" s="27">
        <v>20601</v>
      </c>
      <c r="B455" s="29" t="s">
        <v>391</v>
      </c>
      <c r="C455" s="50">
        <f>SUM(C456:C459)</f>
        <v>0</v>
      </c>
      <c r="D455" s="50">
        <v>0</v>
      </c>
      <c r="E455" s="48">
        <f t="shared" si="14"/>
        <v>0</v>
      </c>
      <c r="F455" s="49" t="str">
        <f t="shared" si="15"/>
        <v> </v>
      </c>
    </row>
    <row r="456" hidden="1" spans="1:6">
      <c r="A456" s="27">
        <v>2060101</v>
      </c>
      <c r="B456" s="28" t="s">
        <v>101</v>
      </c>
      <c r="C456" s="50"/>
      <c r="D456" s="50"/>
      <c r="E456" s="48">
        <f t="shared" si="14"/>
        <v>0</v>
      </c>
      <c r="F456" s="49" t="str">
        <f t="shared" si="15"/>
        <v> </v>
      </c>
    </row>
    <row r="457" hidden="1" spans="1:6">
      <c r="A457" s="27">
        <v>2060102</v>
      </c>
      <c r="B457" s="28" t="s">
        <v>102</v>
      </c>
      <c r="C457" s="50"/>
      <c r="D457" s="50"/>
      <c r="E457" s="48">
        <f t="shared" si="14"/>
        <v>0</v>
      </c>
      <c r="F457" s="49" t="str">
        <f t="shared" si="15"/>
        <v> </v>
      </c>
    </row>
    <row r="458" hidden="1" spans="1:6">
      <c r="A458" s="27">
        <v>2060103</v>
      </c>
      <c r="B458" s="28" t="s">
        <v>103</v>
      </c>
      <c r="C458" s="50"/>
      <c r="D458" s="50"/>
      <c r="E458" s="48">
        <f t="shared" si="14"/>
        <v>0</v>
      </c>
      <c r="F458" s="49" t="str">
        <f t="shared" si="15"/>
        <v> </v>
      </c>
    </row>
    <row r="459" hidden="1" spans="1:6">
      <c r="A459" s="27">
        <v>2060199</v>
      </c>
      <c r="B459" s="28" t="s">
        <v>392</v>
      </c>
      <c r="C459" s="50"/>
      <c r="D459" s="50"/>
      <c r="E459" s="48">
        <f t="shared" si="14"/>
        <v>0</v>
      </c>
      <c r="F459" s="49" t="str">
        <f t="shared" si="15"/>
        <v> </v>
      </c>
    </row>
    <row r="460" spans="1:6">
      <c r="A460" s="27">
        <v>20602</v>
      </c>
      <c r="B460" s="29" t="s">
        <v>393</v>
      </c>
      <c r="C460" s="50">
        <f>SUM(C461:C468)</f>
        <v>0</v>
      </c>
      <c r="D460" s="50">
        <v>0</v>
      </c>
      <c r="E460" s="48">
        <f t="shared" si="14"/>
        <v>0</v>
      </c>
      <c r="F460" s="49" t="str">
        <f t="shared" si="15"/>
        <v> </v>
      </c>
    </row>
    <row r="461" hidden="1" spans="1:6">
      <c r="A461" s="27">
        <v>2060201</v>
      </c>
      <c r="B461" s="28" t="s">
        <v>394</v>
      </c>
      <c r="C461" s="50"/>
      <c r="D461" s="50"/>
      <c r="E461" s="48">
        <f t="shared" si="14"/>
        <v>0</v>
      </c>
      <c r="F461" s="49" t="str">
        <f t="shared" si="15"/>
        <v> </v>
      </c>
    </row>
    <row r="462" hidden="1" spans="1:6">
      <c r="A462" s="27">
        <v>2060202</v>
      </c>
      <c r="B462" s="28" t="s">
        <v>395</v>
      </c>
      <c r="C462" s="50"/>
      <c r="D462" s="50"/>
      <c r="E462" s="48">
        <f t="shared" si="14"/>
        <v>0</v>
      </c>
      <c r="F462" s="49" t="str">
        <f t="shared" si="15"/>
        <v> </v>
      </c>
    </row>
    <row r="463" hidden="1" spans="1:6">
      <c r="A463" s="27">
        <v>2060203</v>
      </c>
      <c r="B463" s="28" t="s">
        <v>396</v>
      </c>
      <c r="C463" s="50"/>
      <c r="D463" s="50"/>
      <c r="E463" s="48">
        <f t="shared" si="14"/>
        <v>0</v>
      </c>
      <c r="F463" s="49" t="str">
        <f t="shared" si="15"/>
        <v> </v>
      </c>
    </row>
    <row r="464" hidden="1" spans="1:6">
      <c r="A464" s="27">
        <v>2060204</v>
      </c>
      <c r="B464" s="28" t="s">
        <v>397</v>
      </c>
      <c r="C464" s="50"/>
      <c r="D464" s="50"/>
      <c r="E464" s="48">
        <f t="shared" si="14"/>
        <v>0</v>
      </c>
      <c r="F464" s="49" t="str">
        <f t="shared" si="15"/>
        <v> </v>
      </c>
    </row>
    <row r="465" hidden="1" spans="1:6">
      <c r="A465" s="27">
        <v>2060205</v>
      </c>
      <c r="B465" s="28" t="s">
        <v>398</v>
      </c>
      <c r="C465" s="50"/>
      <c r="D465" s="50"/>
      <c r="E465" s="48">
        <f t="shared" si="14"/>
        <v>0</v>
      </c>
      <c r="F465" s="49" t="str">
        <f t="shared" si="15"/>
        <v> </v>
      </c>
    </row>
    <row r="466" hidden="1" spans="1:6">
      <c r="A466" s="27">
        <v>2060206</v>
      </c>
      <c r="B466" s="28" t="s">
        <v>399</v>
      </c>
      <c r="C466" s="50"/>
      <c r="D466" s="50"/>
      <c r="E466" s="48">
        <f t="shared" si="14"/>
        <v>0</v>
      </c>
      <c r="F466" s="49" t="str">
        <f t="shared" si="15"/>
        <v> </v>
      </c>
    </row>
    <row r="467" hidden="1" spans="1:6">
      <c r="A467" s="27">
        <v>2060207</v>
      </c>
      <c r="B467" s="28" t="s">
        <v>400</v>
      </c>
      <c r="C467" s="50"/>
      <c r="D467" s="50"/>
      <c r="E467" s="48">
        <f t="shared" si="14"/>
        <v>0</v>
      </c>
      <c r="F467" s="49" t="str">
        <f t="shared" si="15"/>
        <v> </v>
      </c>
    </row>
    <row r="468" hidden="1" spans="1:6">
      <c r="A468" s="27">
        <v>2060299</v>
      </c>
      <c r="B468" s="28" t="s">
        <v>401</v>
      </c>
      <c r="C468" s="50"/>
      <c r="D468" s="50"/>
      <c r="E468" s="48">
        <f t="shared" si="14"/>
        <v>0</v>
      </c>
      <c r="F468" s="49" t="str">
        <f t="shared" si="15"/>
        <v> </v>
      </c>
    </row>
    <row r="469" spans="1:6">
      <c r="A469" s="27">
        <v>20603</v>
      </c>
      <c r="B469" s="29" t="s">
        <v>402</v>
      </c>
      <c r="C469" s="50">
        <f>SUM(C470:C474)</f>
        <v>0</v>
      </c>
      <c r="D469" s="50">
        <v>0</v>
      </c>
      <c r="E469" s="48">
        <f t="shared" si="14"/>
        <v>0</v>
      </c>
      <c r="F469" s="49" t="str">
        <f t="shared" si="15"/>
        <v> </v>
      </c>
    </row>
    <row r="470" hidden="1" spans="1:6">
      <c r="A470" s="27">
        <v>2060301</v>
      </c>
      <c r="B470" s="28" t="s">
        <v>394</v>
      </c>
      <c r="C470" s="50"/>
      <c r="D470" s="50"/>
      <c r="E470" s="48">
        <f t="shared" si="14"/>
        <v>0</v>
      </c>
      <c r="F470" s="49" t="str">
        <f t="shared" si="15"/>
        <v> </v>
      </c>
    </row>
    <row r="471" hidden="1" spans="1:6">
      <c r="A471" s="27">
        <v>2060302</v>
      </c>
      <c r="B471" s="28" t="s">
        <v>403</v>
      </c>
      <c r="C471" s="50"/>
      <c r="D471" s="50"/>
      <c r="E471" s="48">
        <f t="shared" si="14"/>
        <v>0</v>
      </c>
      <c r="F471" s="49" t="str">
        <f t="shared" si="15"/>
        <v> </v>
      </c>
    </row>
    <row r="472" hidden="1" spans="1:6">
      <c r="A472" s="27">
        <v>2060303</v>
      </c>
      <c r="B472" s="28" t="s">
        <v>404</v>
      </c>
      <c r="C472" s="50"/>
      <c r="D472" s="50"/>
      <c r="E472" s="48">
        <f t="shared" si="14"/>
        <v>0</v>
      </c>
      <c r="F472" s="49" t="str">
        <f t="shared" si="15"/>
        <v> </v>
      </c>
    </row>
    <row r="473" hidden="1" spans="1:6">
      <c r="A473" s="27">
        <v>2060304</v>
      </c>
      <c r="B473" s="28" t="s">
        <v>405</v>
      </c>
      <c r="C473" s="50"/>
      <c r="D473" s="50"/>
      <c r="E473" s="48">
        <f t="shared" si="14"/>
        <v>0</v>
      </c>
      <c r="F473" s="49" t="str">
        <f t="shared" si="15"/>
        <v> </v>
      </c>
    </row>
    <row r="474" hidden="1" spans="1:6">
      <c r="A474" s="27">
        <v>2060399</v>
      </c>
      <c r="B474" s="28" t="s">
        <v>406</v>
      </c>
      <c r="C474" s="50"/>
      <c r="D474" s="50"/>
      <c r="E474" s="48">
        <f t="shared" si="14"/>
        <v>0</v>
      </c>
      <c r="F474" s="49" t="str">
        <f t="shared" si="15"/>
        <v> </v>
      </c>
    </row>
    <row r="475" spans="1:6">
      <c r="A475" s="27">
        <v>20604</v>
      </c>
      <c r="B475" s="29" t="s">
        <v>407</v>
      </c>
      <c r="C475" s="50">
        <f>SUM(C476:C480)</f>
        <v>0</v>
      </c>
      <c r="D475" s="50">
        <v>0</v>
      </c>
      <c r="E475" s="48">
        <f t="shared" si="14"/>
        <v>0</v>
      </c>
      <c r="F475" s="49" t="str">
        <f t="shared" si="15"/>
        <v> </v>
      </c>
    </row>
    <row r="476" hidden="1" spans="1:6">
      <c r="A476" s="27">
        <v>2060401</v>
      </c>
      <c r="B476" s="28" t="s">
        <v>394</v>
      </c>
      <c r="C476" s="50"/>
      <c r="D476" s="50"/>
      <c r="E476" s="48">
        <f t="shared" si="14"/>
        <v>0</v>
      </c>
      <c r="F476" s="49" t="str">
        <f t="shared" si="15"/>
        <v> </v>
      </c>
    </row>
    <row r="477" hidden="1" spans="1:6">
      <c r="A477" s="27">
        <v>2060402</v>
      </c>
      <c r="B477" s="28" t="s">
        <v>408</v>
      </c>
      <c r="C477" s="50"/>
      <c r="D477" s="50"/>
      <c r="E477" s="48">
        <f t="shared" si="14"/>
        <v>0</v>
      </c>
      <c r="F477" s="49" t="str">
        <f t="shared" si="15"/>
        <v> </v>
      </c>
    </row>
    <row r="478" hidden="1" spans="1:6">
      <c r="A478" s="27">
        <v>2060403</v>
      </c>
      <c r="B478" s="28" t="s">
        <v>409</v>
      </c>
      <c r="C478" s="50"/>
      <c r="D478" s="50"/>
      <c r="E478" s="48">
        <f t="shared" si="14"/>
        <v>0</v>
      </c>
      <c r="F478" s="49" t="str">
        <f t="shared" si="15"/>
        <v> </v>
      </c>
    </row>
    <row r="479" hidden="1" spans="1:6">
      <c r="A479" s="27">
        <v>2060404</v>
      </c>
      <c r="B479" s="28" t="s">
        <v>410</v>
      </c>
      <c r="C479" s="50"/>
      <c r="D479" s="50"/>
      <c r="E479" s="48">
        <f t="shared" si="14"/>
        <v>0</v>
      </c>
      <c r="F479" s="49" t="str">
        <f t="shared" si="15"/>
        <v> </v>
      </c>
    </row>
    <row r="480" hidden="1" spans="1:6">
      <c r="A480" s="27">
        <v>2060499</v>
      </c>
      <c r="B480" s="28" t="s">
        <v>411</v>
      </c>
      <c r="C480" s="50"/>
      <c r="D480" s="50"/>
      <c r="E480" s="48">
        <f t="shared" si="14"/>
        <v>0</v>
      </c>
      <c r="F480" s="49" t="str">
        <f t="shared" si="15"/>
        <v> </v>
      </c>
    </row>
    <row r="481" spans="1:6">
      <c r="A481" s="27">
        <v>20605</v>
      </c>
      <c r="B481" s="29" t="s">
        <v>412</v>
      </c>
      <c r="C481" s="50">
        <f>SUM(C482:C485)</f>
        <v>0</v>
      </c>
      <c r="D481" s="50">
        <v>0</v>
      </c>
      <c r="E481" s="48">
        <f t="shared" si="14"/>
        <v>0</v>
      </c>
      <c r="F481" s="49" t="str">
        <f t="shared" si="15"/>
        <v> </v>
      </c>
    </row>
    <row r="482" hidden="1" spans="1:6">
      <c r="A482" s="27">
        <v>2060501</v>
      </c>
      <c r="B482" s="28" t="s">
        <v>394</v>
      </c>
      <c r="C482" s="50"/>
      <c r="D482" s="50"/>
      <c r="E482" s="48">
        <f t="shared" si="14"/>
        <v>0</v>
      </c>
      <c r="F482" s="49" t="str">
        <f t="shared" si="15"/>
        <v> </v>
      </c>
    </row>
    <row r="483" hidden="1" spans="1:6">
      <c r="A483" s="27">
        <v>2060502</v>
      </c>
      <c r="B483" s="28" t="s">
        <v>413</v>
      </c>
      <c r="C483" s="50"/>
      <c r="D483" s="50"/>
      <c r="E483" s="48">
        <f t="shared" si="14"/>
        <v>0</v>
      </c>
      <c r="F483" s="49" t="str">
        <f t="shared" si="15"/>
        <v> </v>
      </c>
    </row>
    <row r="484" hidden="1" spans="1:6">
      <c r="A484" s="27">
        <v>2060503</v>
      </c>
      <c r="B484" s="28" t="s">
        <v>414</v>
      </c>
      <c r="C484" s="50"/>
      <c r="D484" s="50"/>
      <c r="E484" s="48">
        <f t="shared" si="14"/>
        <v>0</v>
      </c>
      <c r="F484" s="49" t="str">
        <f t="shared" si="15"/>
        <v> </v>
      </c>
    </row>
    <row r="485" hidden="1" spans="1:6">
      <c r="A485" s="27">
        <v>2060599</v>
      </c>
      <c r="B485" s="28" t="s">
        <v>415</v>
      </c>
      <c r="C485" s="50"/>
      <c r="D485" s="50"/>
      <c r="E485" s="48">
        <f t="shared" si="14"/>
        <v>0</v>
      </c>
      <c r="F485" s="49" t="str">
        <f t="shared" si="15"/>
        <v> </v>
      </c>
    </row>
    <row r="486" spans="1:6">
      <c r="A486" s="27">
        <v>20606</v>
      </c>
      <c r="B486" s="29" t="s">
        <v>416</v>
      </c>
      <c r="C486" s="50">
        <f>SUM(C487:C490)</f>
        <v>0</v>
      </c>
      <c r="D486" s="50">
        <v>0</v>
      </c>
      <c r="E486" s="48">
        <f t="shared" si="14"/>
        <v>0</v>
      </c>
      <c r="F486" s="49" t="str">
        <f t="shared" si="15"/>
        <v> </v>
      </c>
    </row>
    <row r="487" hidden="1" spans="1:6">
      <c r="A487" s="27">
        <v>2060601</v>
      </c>
      <c r="B487" s="28" t="s">
        <v>417</v>
      </c>
      <c r="C487" s="50"/>
      <c r="D487" s="50"/>
      <c r="E487" s="48">
        <f t="shared" si="14"/>
        <v>0</v>
      </c>
      <c r="F487" s="49" t="str">
        <f t="shared" si="15"/>
        <v> </v>
      </c>
    </row>
    <row r="488" hidden="1" spans="1:6">
      <c r="A488" s="27">
        <v>2060602</v>
      </c>
      <c r="B488" s="28" t="s">
        <v>418</v>
      </c>
      <c r="C488" s="50"/>
      <c r="D488" s="50"/>
      <c r="E488" s="48">
        <f t="shared" si="14"/>
        <v>0</v>
      </c>
      <c r="F488" s="49" t="str">
        <f t="shared" si="15"/>
        <v> </v>
      </c>
    </row>
    <row r="489" hidden="1" spans="1:6">
      <c r="A489" s="27">
        <v>2060603</v>
      </c>
      <c r="B489" s="28" t="s">
        <v>419</v>
      </c>
      <c r="C489" s="50"/>
      <c r="D489" s="50"/>
      <c r="E489" s="48">
        <f t="shared" si="14"/>
        <v>0</v>
      </c>
      <c r="F489" s="49" t="str">
        <f t="shared" si="15"/>
        <v> </v>
      </c>
    </row>
    <row r="490" hidden="1" spans="1:6">
      <c r="A490" s="27">
        <v>2060699</v>
      </c>
      <c r="B490" s="28" t="s">
        <v>420</v>
      </c>
      <c r="C490" s="50"/>
      <c r="D490" s="50"/>
      <c r="E490" s="48">
        <f t="shared" si="14"/>
        <v>0</v>
      </c>
      <c r="F490" s="49" t="str">
        <f t="shared" si="15"/>
        <v> </v>
      </c>
    </row>
    <row r="491" spans="1:6">
      <c r="A491" s="27">
        <v>20607</v>
      </c>
      <c r="B491" s="29" t="s">
        <v>421</v>
      </c>
      <c r="C491" s="50">
        <f>SUM(C492:C497)</f>
        <v>0</v>
      </c>
      <c r="D491" s="50">
        <v>0</v>
      </c>
      <c r="E491" s="48">
        <f t="shared" si="14"/>
        <v>0</v>
      </c>
      <c r="F491" s="49" t="str">
        <f t="shared" si="15"/>
        <v> </v>
      </c>
    </row>
    <row r="492" hidden="1" spans="1:6">
      <c r="A492" s="27">
        <v>2060701</v>
      </c>
      <c r="B492" s="28" t="s">
        <v>394</v>
      </c>
      <c r="C492" s="50"/>
      <c r="D492" s="50"/>
      <c r="E492" s="48">
        <f t="shared" si="14"/>
        <v>0</v>
      </c>
      <c r="F492" s="49" t="str">
        <f t="shared" si="15"/>
        <v> </v>
      </c>
    </row>
    <row r="493" hidden="1" spans="1:6">
      <c r="A493" s="27">
        <v>2060702</v>
      </c>
      <c r="B493" s="28" t="s">
        <v>422</v>
      </c>
      <c r="C493" s="50"/>
      <c r="D493" s="50"/>
      <c r="E493" s="48">
        <f t="shared" si="14"/>
        <v>0</v>
      </c>
      <c r="F493" s="49" t="str">
        <f t="shared" si="15"/>
        <v> </v>
      </c>
    </row>
    <row r="494" hidden="1" spans="1:6">
      <c r="A494" s="27">
        <v>2060703</v>
      </c>
      <c r="B494" s="28" t="s">
        <v>423</v>
      </c>
      <c r="C494" s="50"/>
      <c r="D494" s="50"/>
      <c r="E494" s="48">
        <f t="shared" si="14"/>
        <v>0</v>
      </c>
      <c r="F494" s="49" t="str">
        <f t="shared" si="15"/>
        <v> </v>
      </c>
    </row>
    <row r="495" hidden="1" spans="1:6">
      <c r="A495" s="27">
        <v>2060704</v>
      </c>
      <c r="B495" s="28" t="s">
        <v>424</v>
      </c>
      <c r="C495" s="50"/>
      <c r="D495" s="50"/>
      <c r="E495" s="48">
        <f t="shared" si="14"/>
        <v>0</v>
      </c>
      <c r="F495" s="49" t="str">
        <f t="shared" si="15"/>
        <v> </v>
      </c>
    </row>
    <row r="496" hidden="1" spans="1:6">
      <c r="A496" s="27">
        <v>2060705</v>
      </c>
      <c r="B496" s="28" t="s">
        <v>425</v>
      </c>
      <c r="C496" s="50"/>
      <c r="D496" s="50"/>
      <c r="E496" s="48">
        <f t="shared" si="14"/>
        <v>0</v>
      </c>
      <c r="F496" s="49" t="str">
        <f t="shared" si="15"/>
        <v> </v>
      </c>
    </row>
    <row r="497" hidden="1" spans="1:6">
      <c r="A497" s="27">
        <v>2060799</v>
      </c>
      <c r="B497" s="28" t="s">
        <v>426</v>
      </c>
      <c r="C497" s="50"/>
      <c r="D497" s="50"/>
      <c r="E497" s="48">
        <f t="shared" si="14"/>
        <v>0</v>
      </c>
      <c r="F497" s="49" t="str">
        <f t="shared" si="15"/>
        <v> </v>
      </c>
    </row>
    <row r="498" spans="1:6">
      <c r="A498" s="27">
        <v>20608</v>
      </c>
      <c r="B498" s="29" t="s">
        <v>427</v>
      </c>
      <c r="C498" s="50">
        <f>SUM(C499:C501)</f>
        <v>0</v>
      </c>
      <c r="D498" s="50">
        <v>0</v>
      </c>
      <c r="E498" s="48">
        <f t="shared" si="14"/>
        <v>0</v>
      </c>
      <c r="F498" s="49" t="str">
        <f t="shared" si="15"/>
        <v> </v>
      </c>
    </row>
    <row r="499" hidden="1" spans="1:6">
      <c r="A499" s="27">
        <v>2060801</v>
      </c>
      <c r="B499" s="28" t="s">
        <v>428</v>
      </c>
      <c r="C499" s="50"/>
      <c r="D499" s="50"/>
      <c r="E499" s="48">
        <f t="shared" si="14"/>
        <v>0</v>
      </c>
      <c r="F499" s="49" t="str">
        <f t="shared" si="15"/>
        <v> </v>
      </c>
    </row>
    <row r="500" hidden="1" spans="1:6">
      <c r="A500" s="27">
        <v>2060802</v>
      </c>
      <c r="B500" s="28" t="s">
        <v>429</v>
      </c>
      <c r="C500" s="50"/>
      <c r="D500" s="50"/>
      <c r="E500" s="48">
        <f t="shared" si="14"/>
        <v>0</v>
      </c>
      <c r="F500" s="49" t="str">
        <f t="shared" si="15"/>
        <v> </v>
      </c>
    </row>
    <row r="501" hidden="1" spans="1:6">
      <c r="A501" s="27">
        <v>2060899</v>
      </c>
      <c r="B501" s="28" t="s">
        <v>430</v>
      </c>
      <c r="C501" s="50"/>
      <c r="D501" s="50"/>
      <c r="E501" s="48">
        <f t="shared" si="14"/>
        <v>0</v>
      </c>
      <c r="F501" s="49" t="str">
        <f t="shared" si="15"/>
        <v> </v>
      </c>
    </row>
    <row r="502" spans="1:6">
      <c r="A502" s="27">
        <v>20609</v>
      </c>
      <c r="B502" s="29" t="s">
        <v>431</v>
      </c>
      <c r="C502" s="50">
        <f>SUM(C503:C504)</f>
        <v>0</v>
      </c>
      <c r="D502" s="50">
        <v>0</v>
      </c>
      <c r="E502" s="48">
        <f t="shared" si="14"/>
        <v>0</v>
      </c>
      <c r="F502" s="49" t="str">
        <f t="shared" si="15"/>
        <v> </v>
      </c>
    </row>
    <row r="503" hidden="1" spans="1:6">
      <c r="A503" s="27">
        <v>2060901</v>
      </c>
      <c r="B503" s="28" t="s">
        <v>432</v>
      </c>
      <c r="C503" s="50"/>
      <c r="D503" s="50"/>
      <c r="E503" s="48">
        <f t="shared" si="14"/>
        <v>0</v>
      </c>
      <c r="F503" s="49" t="str">
        <f t="shared" si="15"/>
        <v> </v>
      </c>
    </row>
    <row r="504" hidden="1" spans="1:6">
      <c r="A504" s="27">
        <v>2060902</v>
      </c>
      <c r="B504" s="28" t="s">
        <v>433</v>
      </c>
      <c r="C504" s="50"/>
      <c r="D504" s="50"/>
      <c r="E504" s="48">
        <f t="shared" si="14"/>
        <v>0</v>
      </c>
      <c r="F504" s="49" t="str">
        <f t="shared" si="15"/>
        <v> </v>
      </c>
    </row>
    <row r="505" spans="1:6">
      <c r="A505" s="27">
        <v>20699</v>
      </c>
      <c r="B505" s="29" t="s">
        <v>434</v>
      </c>
      <c r="C505" s="50">
        <f>SUM(C506:C509)</f>
        <v>0</v>
      </c>
      <c r="D505" s="50">
        <v>0</v>
      </c>
      <c r="E505" s="48">
        <f t="shared" si="14"/>
        <v>0</v>
      </c>
      <c r="F505" s="49" t="str">
        <f t="shared" si="15"/>
        <v> </v>
      </c>
    </row>
    <row r="506" hidden="1" spans="1:6">
      <c r="A506" s="27">
        <v>2069901</v>
      </c>
      <c r="B506" s="28" t="s">
        <v>435</v>
      </c>
      <c r="C506" s="50"/>
      <c r="D506" s="50"/>
      <c r="E506" s="48">
        <f t="shared" si="14"/>
        <v>0</v>
      </c>
      <c r="F506" s="49" t="str">
        <f t="shared" si="15"/>
        <v> </v>
      </c>
    </row>
    <row r="507" hidden="1" spans="1:6">
      <c r="A507" s="27">
        <v>2069902</v>
      </c>
      <c r="B507" s="28" t="s">
        <v>436</v>
      </c>
      <c r="C507" s="50"/>
      <c r="D507" s="50"/>
      <c r="E507" s="48">
        <f t="shared" si="14"/>
        <v>0</v>
      </c>
      <c r="F507" s="49" t="str">
        <f t="shared" si="15"/>
        <v> </v>
      </c>
    </row>
    <row r="508" hidden="1" spans="1:6">
      <c r="A508" s="27">
        <v>2069903</v>
      </c>
      <c r="B508" s="28" t="s">
        <v>437</v>
      </c>
      <c r="C508" s="50"/>
      <c r="D508" s="50"/>
      <c r="E508" s="48">
        <f t="shared" si="14"/>
        <v>0</v>
      </c>
      <c r="F508" s="49" t="str">
        <f t="shared" si="15"/>
        <v> </v>
      </c>
    </row>
    <row r="509" hidden="1" spans="1:6">
      <c r="A509" s="27">
        <v>2069999</v>
      </c>
      <c r="B509" s="28" t="s">
        <v>438</v>
      </c>
      <c r="C509" s="50"/>
      <c r="D509" s="50"/>
      <c r="E509" s="48">
        <f t="shared" si="14"/>
        <v>0</v>
      </c>
      <c r="F509" s="49" t="str">
        <f t="shared" si="15"/>
        <v> </v>
      </c>
    </row>
    <row r="510" spans="1:6">
      <c r="A510" s="29">
        <v>207</v>
      </c>
      <c r="B510" s="29" t="s">
        <v>439</v>
      </c>
      <c r="C510" s="50">
        <f>C511+C527+C535+C546+C555+C562</f>
        <v>50</v>
      </c>
      <c r="D510" s="50">
        <v>29.4</v>
      </c>
      <c r="E510" s="48">
        <f t="shared" si="14"/>
        <v>-20.6</v>
      </c>
      <c r="F510" s="49">
        <f t="shared" si="15"/>
        <v>-41.2</v>
      </c>
    </row>
    <row r="511" spans="1:6">
      <c r="A511" s="27">
        <v>20701</v>
      </c>
      <c r="B511" s="29" t="s">
        <v>440</v>
      </c>
      <c r="C511" s="50">
        <f>SUM(C512:C526)</f>
        <v>28</v>
      </c>
      <c r="D511" s="50">
        <v>29.4</v>
      </c>
      <c r="E511" s="48">
        <f t="shared" si="14"/>
        <v>1.4</v>
      </c>
      <c r="F511" s="49">
        <f t="shared" si="15"/>
        <v>4.99999999999999</v>
      </c>
    </row>
    <row r="512" hidden="1" spans="1:6">
      <c r="A512" s="27">
        <v>2070101</v>
      </c>
      <c r="B512" s="28" t="s">
        <v>101</v>
      </c>
      <c r="C512" s="50"/>
      <c r="D512" s="50"/>
      <c r="E512" s="48">
        <f t="shared" si="14"/>
        <v>0</v>
      </c>
      <c r="F512" s="49" t="str">
        <f t="shared" si="15"/>
        <v> </v>
      </c>
    </row>
    <row r="513" hidden="1" spans="1:6">
      <c r="A513" s="27">
        <v>2070102</v>
      </c>
      <c r="B513" s="28" t="s">
        <v>102</v>
      </c>
      <c r="C513" s="50"/>
      <c r="D513" s="50"/>
      <c r="E513" s="48">
        <f t="shared" si="14"/>
        <v>0</v>
      </c>
      <c r="F513" s="49" t="str">
        <f t="shared" si="15"/>
        <v> </v>
      </c>
    </row>
    <row r="514" spans="1:6">
      <c r="A514" s="27">
        <v>2070103</v>
      </c>
      <c r="B514" s="28" t="s">
        <v>103</v>
      </c>
      <c r="C514" s="50">
        <v>26</v>
      </c>
      <c r="D514" s="50">
        <v>29.4</v>
      </c>
      <c r="E514" s="48">
        <f t="shared" si="14"/>
        <v>3.4</v>
      </c>
      <c r="F514" s="49">
        <f t="shared" si="15"/>
        <v>13.0769230769231</v>
      </c>
    </row>
    <row r="515" hidden="1" spans="1:6">
      <c r="A515" s="27">
        <v>2070104</v>
      </c>
      <c r="B515" s="28" t="s">
        <v>441</v>
      </c>
      <c r="C515" s="50"/>
      <c r="D515" s="50"/>
      <c r="E515" s="48">
        <f t="shared" si="14"/>
        <v>0</v>
      </c>
      <c r="F515" s="49" t="str">
        <f t="shared" si="15"/>
        <v> </v>
      </c>
    </row>
    <row r="516" hidden="1" spans="1:6">
      <c r="A516" s="27">
        <v>2070105</v>
      </c>
      <c r="B516" s="28" t="s">
        <v>442</v>
      </c>
      <c r="C516" s="50"/>
      <c r="D516" s="50"/>
      <c r="E516" s="48">
        <f t="shared" si="14"/>
        <v>0</v>
      </c>
      <c r="F516" s="49" t="str">
        <f t="shared" si="15"/>
        <v> </v>
      </c>
    </row>
    <row r="517" hidden="1" spans="1:6">
      <c r="A517" s="27">
        <v>2070106</v>
      </c>
      <c r="B517" s="28" t="s">
        <v>443</v>
      </c>
      <c r="C517" s="50"/>
      <c r="D517" s="50"/>
      <c r="E517" s="48">
        <f t="shared" si="14"/>
        <v>0</v>
      </c>
      <c r="F517" s="49" t="str">
        <f t="shared" si="15"/>
        <v> </v>
      </c>
    </row>
    <row r="518" hidden="1" spans="1:6">
      <c r="A518" s="27">
        <v>2070107</v>
      </c>
      <c r="B518" s="28" t="s">
        <v>444</v>
      </c>
      <c r="C518" s="50"/>
      <c r="D518" s="50"/>
      <c r="E518" s="48">
        <f t="shared" ref="E518:E581" si="16">D518-C518</f>
        <v>0</v>
      </c>
      <c r="F518" s="49" t="str">
        <f t="shared" ref="F518:F581" si="17">IF(C518&lt;&gt;0,E518/C518*100," ")</f>
        <v> </v>
      </c>
    </row>
    <row r="519" hidden="1" spans="1:6">
      <c r="A519" s="27">
        <v>2070108</v>
      </c>
      <c r="B519" s="28" t="s">
        <v>445</v>
      </c>
      <c r="C519" s="50"/>
      <c r="D519" s="50"/>
      <c r="E519" s="48">
        <f t="shared" si="16"/>
        <v>0</v>
      </c>
      <c r="F519" s="49" t="str">
        <f t="shared" si="17"/>
        <v> </v>
      </c>
    </row>
    <row r="520" hidden="1" spans="1:6">
      <c r="A520" s="27">
        <v>2070109</v>
      </c>
      <c r="B520" s="28" t="s">
        <v>446</v>
      </c>
      <c r="C520" s="50"/>
      <c r="D520" s="50"/>
      <c r="E520" s="48">
        <f t="shared" si="16"/>
        <v>0</v>
      </c>
      <c r="F520" s="49" t="str">
        <f t="shared" si="17"/>
        <v> </v>
      </c>
    </row>
    <row r="521" hidden="1" spans="1:6">
      <c r="A521" s="27">
        <v>2070110</v>
      </c>
      <c r="B521" s="28" t="s">
        <v>447</v>
      </c>
      <c r="C521" s="50"/>
      <c r="D521" s="50"/>
      <c r="E521" s="48">
        <f t="shared" si="16"/>
        <v>0</v>
      </c>
      <c r="F521" s="49" t="str">
        <f t="shared" si="17"/>
        <v> </v>
      </c>
    </row>
    <row r="522" hidden="1" spans="1:6">
      <c r="A522" s="27">
        <v>2070111</v>
      </c>
      <c r="B522" s="28" t="s">
        <v>448</v>
      </c>
      <c r="C522" s="50"/>
      <c r="D522" s="50"/>
      <c r="E522" s="48">
        <f t="shared" si="16"/>
        <v>0</v>
      </c>
      <c r="F522" s="49" t="str">
        <f t="shared" si="17"/>
        <v> </v>
      </c>
    </row>
    <row r="523" hidden="1" spans="1:6">
      <c r="A523" s="27">
        <v>2070112</v>
      </c>
      <c r="B523" s="28" t="s">
        <v>449</v>
      </c>
      <c r="C523" s="50"/>
      <c r="D523" s="50"/>
      <c r="E523" s="48">
        <f t="shared" si="16"/>
        <v>0</v>
      </c>
      <c r="F523" s="49" t="str">
        <f t="shared" si="17"/>
        <v> </v>
      </c>
    </row>
    <row r="524" hidden="1" spans="1:6">
      <c r="A524" s="27">
        <v>2070113</v>
      </c>
      <c r="B524" s="28" t="s">
        <v>450</v>
      </c>
      <c r="C524" s="50"/>
      <c r="D524" s="50"/>
      <c r="E524" s="48">
        <f t="shared" si="16"/>
        <v>0</v>
      </c>
      <c r="F524" s="49" t="str">
        <f t="shared" si="17"/>
        <v> </v>
      </c>
    </row>
    <row r="525" hidden="1" spans="1:6">
      <c r="A525" s="27">
        <v>2070114</v>
      </c>
      <c r="B525" s="28" t="s">
        <v>451</v>
      </c>
      <c r="C525" s="50"/>
      <c r="D525" s="50"/>
      <c r="E525" s="48">
        <f t="shared" si="16"/>
        <v>0</v>
      </c>
      <c r="F525" s="49" t="str">
        <f t="shared" si="17"/>
        <v> </v>
      </c>
    </row>
    <row r="526" spans="1:6">
      <c r="A526" s="27">
        <v>2070199</v>
      </c>
      <c r="B526" s="28" t="s">
        <v>452</v>
      </c>
      <c r="C526" s="50">
        <v>2</v>
      </c>
      <c r="D526" s="50">
        <v>0</v>
      </c>
      <c r="E526" s="48">
        <f t="shared" si="16"/>
        <v>-2</v>
      </c>
      <c r="F526" s="49">
        <f t="shared" si="17"/>
        <v>-100</v>
      </c>
    </row>
    <row r="527" spans="1:6">
      <c r="A527" s="27">
        <v>20702</v>
      </c>
      <c r="B527" s="29" t="s">
        <v>453</v>
      </c>
      <c r="C527" s="50">
        <f>SUM(C528:C534)</f>
        <v>0</v>
      </c>
      <c r="D527" s="50">
        <v>0</v>
      </c>
      <c r="E527" s="48">
        <f t="shared" si="16"/>
        <v>0</v>
      </c>
      <c r="F527" s="49" t="str">
        <f t="shared" si="17"/>
        <v> </v>
      </c>
    </row>
    <row r="528" hidden="1" spans="1:6">
      <c r="A528" s="27">
        <v>2070201</v>
      </c>
      <c r="B528" s="28" t="s">
        <v>101</v>
      </c>
      <c r="C528" s="50"/>
      <c r="D528" s="50"/>
      <c r="E528" s="48">
        <f t="shared" si="16"/>
        <v>0</v>
      </c>
      <c r="F528" s="49" t="str">
        <f t="shared" si="17"/>
        <v> </v>
      </c>
    </row>
    <row r="529" hidden="1" spans="1:6">
      <c r="A529" s="27">
        <v>2070202</v>
      </c>
      <c r="B529" s="28" t="s">
        <v>102</v>
      </c>
      <c r="C529" s="50"/>
      <c r="D529" s="50"/>
      <c r="E529" s="48">
        <f t="shared" si="16"/>
        <v>0</v>
      </c>
      <c r="F529" s="49" t="str">
        <f t="shared" si="17"/>
        <v> </v>
      </c>
    </row>
    <row r="530" hidden="1" spans="1:6">
      <c r="A530" s="27">
        <v>2070203</v>
      </c>
      <c r="B530" s="28" t="s">
        <v>103</v>
      </c>
      <c r="C530" s="50"/>
      <c r="D530" s="50"/>
      <c r="E530" s="48">
        <f t="shared" si="16"/>
        <v>0</v>
      </c>
      <c r="F530" s="49" t="str">
        <f t="shared" si="17"/>
        <v> </v>
      </c>
    </row>
    <row r="531" hidden="1" spans="1:6">
      <c r="A531" s="27">
        <v>2070204</v>
      </c>
      <c r="B531" s="28" t="s">
        <v>454</v>
      </c>
      <c r="C531" s="50"/>
      <c r="D531" s="50"/>
      <c r="E531" s="48">
        <f t="shared" si="16"/>
        <v>0</v>
      </c>
      <c r="F531" s="49" t="str">
        <f t="shared" si="17"/>
        <v> </v>
      </c>
    </row>
    <row r="532" hidden="1" spans="1:6">
      <c r="A532" s="27">
        <v>2070205</v>
      </c>
      <c r="B532" s="28" t="s">
        <v>455</v>
      </c>
      <c r="C532" s="50"/>
      <c r="D532" s="50"/>
      <c r="E532" s="48">
        <f t="shared" si="16"/>
        <v>0</v>
      </c>
      <c r="F532" s="49" t="str">
        <f t="shared" si="17"/>
        <v> </v>
      </c>
    </row>
    <row r="533" hidden="1" spans="1:6">
      <c r="A533" s="27">
        <v>2070206</v>
      </c>
      <c r="B533" s="28" t="s">
        <v>456</v>
      </c>
      <c r="C533" s="50"/>
      <c r="D533" s="50"/>
      <c r="E533" s="48">
        <f t="shared" si="16"/>
        <v>0</v>
      </c>
      <c r="F533" s="49" t="str">
        <f t="shared" si="17"/>
        <v> </v>
      </c>
    </row>
    <row r="534" hidden="1" spans="1:6">
      <c r="A534" s="27">
        <v>2070299</v>
      </c>
      <c r="B534" s="28" t="s">
        <v>457</v>
      </c>
      <c r="C534" s="50"/>
      <c r="D534" s="50"/>
      <c r="E534" s="48">
        <f t="shared" si="16"/>
        <v>0</v>
      </c>
      <c r="F534" s="49" t="str">
        <f t="shared" si="17"/>
        <v> </v>
      </c>
    </row>
    <row r="535" spans="1:6">
      <c r="A535" s="27">
        <v>20703</v>
      </c>
      <c r="B535" s="29" t="s">
        <v>458</v>
      </c>
      <c r="C535" s="50">
        <f>SUM(C536:C545)</f>
        <v>0</v>
      </c>
      <c r="D535" s="50">
        <v>0</v>
      </c>
      <c r="E535" s="48">
        <f t="shared" si="16"/>
        <v>0</v>
      </c>
      <c r="F535" s="49" t="str">
        <f t="shared" si="17"/>
        <v> </v>
      </c>
    </row>
    <row r="536" hidden="1" spans="1:6">
      <c r="A536" s="27">
        <v>2070301</v>
      </c>
      <c r="B536" s="28" t="s">
        <v>101</v>
      </c>
      <c r="C536" s="50"/>
      <c r="D536" s="50"/>
      <c r="E536" s="48">
        <f t="shared" si="16"/>
        <v>0</v>
      </c>
      <c r="F536" s="49" t="str">
        <f t="shared" si="17"/>
        <v> </v>
      </c>
    </row>
    <row r="537" hidden="1" spans="1:6">
      <c r="A537" s="27">
        <v>2070302</v>
      </c>
      <c r="B537" s="28" t="s">
        <v>102</v>
      </c>
      <c r="C537" s="50"/>
      <c r="D537" s="50"/>
      <c r="E537" s="48">
        <f t="shared" si="16"/>
        <v>0</v>
      </c>
      <c r="F537" s="49" t="str">
        <f t="shared" si="17"/>
        <v> </v>
      </c>
    </row>
    <row r="538" hidden="1" spans="1:6">
      <c r="A538" s="27">
        <v>2070303</v>
      </c>
      <c r="B538" s="28" t="s">
        <v>103</v>
      </c>
      <c r="C538" s="50"/>
      <c r="D538" s="50"/>
      <c r="E538" s="48">
        <f t="shared" si="16"/>
        <v>0</v>
      </c>
      <c r="F538" s="49" t="str">
        <f t="shared" si="17"/>
        <v> </v>
      </c>
    </row>
    <row r="539" hidden="1" spans="1:6">
      <c r="A539" s="27">
        <v>2070304</v>
      </c>
      <c r="B539" s="28" t="s">
        <v>459</v>
      </c>
      <c r="C539" s="50"/>
      <c r="D539" s="50"/>
      <c r="E539" s="48">
        <f t="shared" si="16"/>
        <v>0</v>
      </c>
      <c r="F539" s="49" t="str">
        <f t="shared" si="17"/>
        <v> </v>
      </c>
    </row>
    <row r="540" ht="12.75" hidden="1" customHeight="1" spans="1:6">
      <c r="A540" s="27">
        <v>2070305</v>
      </c>
      <c r="B540" s="28" t="s">
        <v>460</v>
      </c>
      <c r="C540" s="50"/>
      <c r="D540" s="50"/>
      <c r="E540" s="48">
        <f t="shared" si="16"/>
        <v>0</v>
      </c>
      <c r="F540" s="49" t="str">
        <f t="shared" si="17"/>
        <v> </v>
      </c>
    </row>
    <row r="541" hidden="1" spans="1:6">
      <c r="A541" s="27">
        <v>2070306</v>
      </c>
      <c r="B541" s="28" t="s">
        <v>461</v>
      </c>
      <c r="C541" s="50"/>
      <c r="D541" s="50"/>
      <c r="E541" s="48">
        <f t="shared" si="16"/>
        <v>0</v>
      </c>
      <c r="F541" s="49" t="str">
        <f t="shared" si="17"/>
        <v> </v>
      </c>
    </row>
    <row r="542" hidden="1" spans="1:6">
      <c r="A542" s="27">
        <v>2070307</v>
      </c>
      <c r="B542" s="28" t="s">
        <v>462</v>
      </c>
      <c r="C542" s="50"/>
      <c r="D542" s="50"/>
      <c r="E542" s="48">
        <f t="shared" si="16"/>
        <v>0</v>
      </c>
      <c r="F542" s="49" t="str">
        <f t="shared" si="17"/>
        <v> </v>
      </c>
    </row>
    <row r="543" hidden="1" spans="1:6">
      <c r="A543" s="27">
        <v>2070308</v>
      </c>
      <c r="B543" s="28" t="s">
        <v>463</v>
      </c>
      <c r="C543" s="50"/>
      <c r="D543" s="50"/>
      <c r="E543" s="48">
        <f t="shared" si="16"/>
        <v>0</v>
      </c>
      <c r="F543" s="49" t="str">
        <f t="shared" si="17"/>
        <v> </v>
      </c>
    </row>
    <row r="544" hidden="1" spans="1:6">
      <c r="A544" s="27">
        <v>2070309</v>
      </c>
      <c r="B544" s="28" t="s">
        <v>464</v>
      </c>
      <c r="C544" s="50"/>
      <c r="D544" s="50"/>
      <c r="E544" s="48">
        <f t="shared" si="16"/>
        <v>0</v>
      </c>
      <c r="F544" s="49" t="str">
        <f t="shared" si="17"/>
        <v> </v>
      </c>
    </row>
    <row r="545" hidden="1" spans="1:6">
      <c r="A545" s="27">
        <v>2070399</v>
      </c>
      <c r="B545" s="28" t="s">
        <v>465</v>
      </c>
      <c r="C545" s="50"/>
      <c r="D545" s="50"/>
      <c r="E545" s="48">
        <f t="shared" si="16"/>
        <v>0</v>
      </c>
      <c r="F545" s="49" t="str">
        <f t="shared" si="17"/>
        <v> </v>
      </c>
    </row>
    <row r="546" spans="1:6">
      <c r="A546" s="27">
        <v>20706</v>
      </c>
      <c r="B546" s="29" t="s">
        <v>466</v>
      </c>
      <c r="C546" s="50">
        <f>SUM(C547:C554)</f>
        <v>0</v>
      </c>
      <c r="D546" s="50">
        <v>0</v>
      </c>
      <c r="E546" s="48">
        <f t="shared" si="16"/>
        <v>0</v>
      </c>
      <c r="F546" s="49" t="str">
        <f t="shared" si="17"/>
        <v> </v>
      </c>
    </row>
    <row r="547" hidden="1" spans="1:6">
      <c r="A547" s="27">
        <v>2070601</v>
      </c>
      <c r="B547" s="28" t="s">
        <v>101</v>
      </c>
      <c r="C547" s="50"/>
      <c r="D547" s="50"/>
      <c r="E547" s="48">
        <f t="shared" si="16"/>
        <v>0</v>
      </c>
      <c r="F547" s="49" t="str">
        <f t="shared" si="17"/>
        <v> </v>
      </c>
    </row>
    <row r="548" hidden="1" spans="1:6">
      <c r="A548" s="27">
        <v>2070602</v>
      </c>
      <c r="B548" s="28" t="s">
        <v>102</v>
      </c>
      <c r="C548" s="50"/>
      <c r="D548" s="50"/>
      <c r="E548" s="48">
        <f t="shared" si="16"/>
        <v>0</v>
      </c>
      <c r="F548" s="49" t="str">
        <f t="shared" si="17"/>
        <v> </v>
      </c>
    </row>
    <row r="549" hidden="1" spans="1:6">
      <c r="A549" s="27">
        <v>2070603</v>
      </c>
      <c r="B549" s="28" t="s">
        <v>103</v>
      </c>
      <c r="C549" s="50"/>
      <c r="D549" s="50"/>
      <c r="E549" s="48">
        <f t="shared" si="16"/>
        <v>0</v>
      </c>
      <c r="F549" s="49" t="str">
        <f t="shared" si="17"/>
        <v> </v>
      </c>
    </row>
    <row r="550" hidden="1" spans="1:6">
      <c r="A550" s="27">
        <v>2070604</v>
      </c>
      <c r="B550" s="28" t="s">
        <v>467</v>
      </c>
      <c r="C550" s="50"/>
      <c r="D550" s="50"/>
      <c r="E550" s="48">
        <f t="shared" si="16"/>
        <v>0</v>
      </c>
      <c r="F550" s="49" t="str">
        <f t="shared" si="17"/>
        <v> </v>
      </c>
    </row>
    <row r="551" hidden="1" spans="1:6">
      <c r="A551" s="27">
        <v>2070605</v>
      </c>
      <c r="B551" s="28" t="s">
        <v>468</v>
      </c>
      <c r="C551" s="50"/>
      <c r="D551" s="50"/>
      <c r="E551" s="48">
        <f t="shared" si="16"/>
        <v>0</v>
      </c>
      <c r="F551" s="49" t="str">
        <f t="shared" si="17"/>
        <v> </v>
      </c>
    </row>
    <row r="552" hidden="1" spans="1:6">
      <c r="A552" s="27">
        <v>2070606</v>
      </c>
      <c r="B552" s="28" t="s">
        <v>469</v>
      </c>
      <c r="C552" s="50"/>
      <c r="D552" s="50"/>
      <c r="E552" s="48">
        <f t="shared" si="16"/>
        <v>0</v>
      </c>
      <c r="F552" s="49" t="str">
        <f t="shared" si="17"/>
        <v> </v>
      </c>
    </row>
    <row r="553" hidden="1" spans="1:6">
      <c r="A553" s="27">
        <v>2070607</v>
      </c>
      <c r="B553" s="28" t="s">
        <v>470</v>
      </c>
      <c r="C553" s="50"/>
      <c r="D553" s="50"/>
      <c r="E553" s="48">
        <f t="shared" si="16"/>
        <v>0</v>
      </c>
      <c r="F553" s="49" t="str">
        <f t="shared" si="17"/>
        <v> </v>
      </c>
    </row>
    <row r="554" hidden="1" spans="1:6">
      <c r="A554" s="27">
        <v>2070699</v>
      </c>
      <c r="B554" s="28" t="s">
        <v>471</v>
      </c>
      <c r="C554" s="50"/>
      <c r="D554" s="50"/>
      <c r="E554" s="48">
        <f t="shared" si="16"/>
        <v>0</v>
      </c>
      <c r="F554" s="49" t="str">
        <f t="shared" si="17"/>
        <v> </v>
      </c>
    </row>
    <row r="555" spans="1:6">
      <c r="A555" s="27">
        <v>20708</v>
      </c>
      <c r="B555" s="29" t="s">
        <v>472</v>
      </c>
      <c r="C555" s="50">
        <f>SUM(C556:C561)</f>
        <v>0</v>
      </c>
      <c r="D555" s="50">
        <v>0</v>
      </c>
      <c r="E555" s="48">
        <f t="shared" si="16"/>
        <v>0</v>
      </c>
      <c r="F555" s="49" t="str">
        <f t="shared" si="17"/>
        <v> </v>
      </c>
    </row>
    <row r="556" hidden="1" spans="1:6">
      <c r="A556" s="27">
        <v>2070801</v>
      </c>
      <c r="B556" s="28" t="s">
        <v>101</v>
      </c>
      <c r="C556" s="50"/>
      <c r="D556" s="50"/>
      <c r="E556" s="48">
        <f t="shared" si="16"/>
        <v>0</v>
      </c>
      <c r="F556" s="49" t="str">
        <f t="shared" si="17"/>
        <v> </v>
      </c>
    </row>
    <row r="557" hidden="1" spans="1:6">
      <c r="A557" s="27">
        <v>2070802</v>
      </c>
      <c r="B557" s="28" t="s">
        <v>102</v>
      </c>
      <c r="C557" s="50"/>
      <c r="D557" s="50"/>
      <c r="E557" s="48">
        <f t="shared" si="16"/>
        <v>0</v>
      </c>
      <c r="F557" s="49" t="str">
        <f t="shared" si="17"/>
        <v> </v>
      </c>
    </row>
    <row r="558" hidden="1" spans="1:6">
      <c r="A558" s="27">
        <v>2070803</v>
      </c>
      <c r="B558" s="28" t="s">
        <v>103</v>
      </c>
      <c r="C558" s="50"/>
      <c r="D558" s="50"/>
      <c r="E558" s="48">
        <f t="shared" si="16"/>
        <v>0</v>
      </c>
      <c r="F558" s="49" t="str">
        <f t="shared" si="17"/>
        <v> </v>
      </c>
    </row>
    <row r="559" hidden="1" spans="1:6">
      <c r="A559" s="27">
        <v>2070804</v>
      </c>
      <c r="B559" s="28" t="s">
        <v>473</v>
      </c>
      <c r="C559" s="50"/>
      <c r="D559" s="50"/>
      <c r="E559" s="48">
        <f t="shared" si="16"/>
        <v>0</v>
      </c>
      <c r="F559" s="49" t="str">
        <f t="shared" si="17"/>
        <v> </v>
      </c>
    </row>
    <row r="560" hidden="1" spans="1:6">
      <c r="A560" s="27">
        <v>2070805</v>
      </c>
      <c r="B560" s="28" t="s">
        <v>474</v>
      </c>
      <c r="C560" s="50"/>
      <c r="D560" s="50"/>
      <c r="E560" s="48">
        <f t="shared" si="16"/>
        <v>0</v>
      </c>
      <c r="F560" s="49" t="str">
        <f t="shared" si="17"/>
        <v> </v>
      </c>
    </row>
    <row r="561" hidden="1" spans="1:6">
      <c r="A561" s="27">
        <v>2070899</v>
      </c>
      <c r="B561" s="28" t="s">
        <v>475</v>
      </c>
      <c r="C561" s="50"/>
      <c r="D561" s="50"/>
      <c r="E561" s="48">
        <f t="shared" si="16"/>
        <v>0</v>
      </c>
      <c r="F561" s="49" t="str">
        <f t="shared" si="17"/>
        <v> </v>
      </c>
    </row>
    <row r="562" spans="1:6">
      <c r="A562" s="27">
        <v>20799</v>
      </c>
      <c r="B562" s="29" t="s">
        <v>476</v>
      </c>
      <c r="C562" s="50">
        <f>SUM(C563:C565)</f>
        <v>22</v>
      </c>
      <c r="D562" s="50">
        <v>0</v>
      </c>
      <c r="E562" s="48">
        <f t="shared" si="16"/>
        <v>-22</v>
      </c>
      <c r="F562" s="49">
        <f t="shared" si="17"/>
        <v>-100</v>
      </c>
    </row>
    <row r="563" hidden="1" spans="1:6">
      <c r="A563" s="27">
        <v>2079902</v>
      </c>
      <c r="B563" s="28" t="s">
        <v>477</v>
      </c>
      <c r="C563" s="50"/>
      <c r="D563" s="50"/>
      <c r="E563" s="48">
        <f t="shared" si="16"/>
        <v>0</v>
      </c>
      <c r="F563" s="49" t="str">
        <f t="shared" si="17"/>
        <v> </v>
      </c>
    </row>
    <row r="564" hidden="1" spans="1:6">
      <c r="A564" s="27">
        <v>2079903</v>
      </c>
      <c r="B564" s="28" t="s">
        <v>478</v>
      </c>
      <c r="C564" s="50"/>
      <c r="D564" s="50"/>
      <c r="E564" s="48">
        <f t="shared" si="16"/>
        <v>0</v>
      </c>
      <c r="F564" s="49" t="str">
        <f t="shared" si="17"/>
        <v> </v>
      </c>
    </row>
    <row r="565" spans="1:6">
      <c r="A565" s="27">
        <v>2079999</v>
      </c>
      <c r="B565" s="28" t="s">
        <v>479</v>
      </c>
      <c r="C565" s="50">
        <v>22</v>
      </c>
      <c r="D565" s="50">
        <v>0</v>
      </c>
      <c r="E565" s="48">
        <f t="shared" si="16"/>
        <v>-22</v>
      </c>
      <c r="F565" s="49">
        <f t="shared" si="17"/>
        <v>-100</v>
      </c>
    </row>
    <row r="566" spans="1:6">
      <c r="A566" s="29">
        <v>208</v>
      </c>
      <c r="B566" s="29" t="s">
        <v>480</v>
      </c>
      <c r="C566" s="50">
        <f>C567+C581+C589+C591+C610+C614+C624+C632+C639+C646+C655+C660+C663+C666+C669+C672+C675+C684+C679+C692</f>
        <v>4274</v>
      </c>
      <c r="D566" s="50">
        <v>2969.2</v>
      </c>
      <c r="E566" s="48">
        <f t="shared" si="16"/>
        <v>-1304.8</v>
      </c>
      <c r="F566" s="49">
        <f t="shared" si="17"/>
        <v>-30.5287786616752</v>
      </c>
    </row>
    <row r="567" spans="1:6">
      <c r="A567" s="27">
        <v>20801</v>
      </c>
      <c r="B567" s="29" t="s">
        <v>481</v>
      </c>
      <c r="C567" s="50">
        <f>SUM(C568:C580)</f>
        <v>36</v>
      </c>
      <c r="D567" s="50">
        <v>38.8</v>
      </c>
      <c r="E567" s="48">
        <f t="shared" si="16"/>
        <v>2.8</v>
      </c>
      <c r="F567" s="49">
        <f t="shared" si="17"/>
        <v>7.77777777777777</v>
      </c>
    </row>
    <row r="568" hidden="1" spans="1:6">
      <c r="A568" s="27">
        <v>2080101</v>
      </c>
      <c r="B568" s="28" t="s">
        <v>101</v>
      </c>
      <c r="C568" s="50"/>
      <c r="D568" s="50"/>
      <c r="E568" s="48">
        <f t="shared" si="16"/>
        <v>0</v>
      </c>
      <c r="F568" s="49" t="str">
        <f t="shared" si="17"/>
        <v> </v>
      </c>
    </row>
    <row r="569" hidden="1" spans="1:6">
      <c r="A569" s="27">
        <v>2080102</v>
      </c>
      <c r="B569" s="28" t="s">
        <v>102</v>
      </c>
      <c r="C569" s="50"/>
      <c r="D569" s="50"/>
      <c r="E569" s="48">
        <f t="shared" si="16"/>
        <v>0</v>
      </c>
      <c r="F569" s="49" t="str">
        <f t="shared" si="17"/>
        <v> </v>
      </c>
    </row>
    <row r="570" spans="1:6">
      <c r="A570" s="27">
        <v>2080103</v>
      </c>
      <c r="B570" s="28" t="s">
        <v>103</v>
      </c>
      <c r="C570" s="50">
        <v>3</v>
      </c>
      <c r="D570" s="50">
        <v>0</v>
      </c>
      <c r="E570" s="48">
        <f t="shared" si="16"/>
        <v>-3</v>
      </c>
      <c r="F570" s="49">
        <f t="shared" si="17"/>
        <v>-100</v>
      </c>
    </row>
    <row r="571" hidden="1" spans="1:6">
      <c r="A571" s="27">
        <v>2080104</v>
      </c>
      <c r="B571" s="28" t="s">
        <v>482</v>
      </c>
      <c r="C571" s="50"/>
      <c r="D571" s="50"/>
      <c r="E571" s="48">
        <f t="shared" si="16"/>
        <v>0</v>
      </c>
      <c r="F571" s="49" t="str">
        <f t="shared" si="17"/>
        <v> </v>
      </c>
    </row>
    <row r="572" hidden="1" spans="1:6">
      <c r="A572" s="27">
        <v>2080105</v>
      </c>
      <c r="B572" s="28" t="s">
        <v>483</v>
      </c>
      <c r="C572" s="50"/>
      <c r="D572" s="50"/>
      <c r="E572" s="48">
        <f t="shared" si="16"/>
        <v>0</v>
      </c>
      <c r="F572" s="49" t="str">
        <f t="shared" si="17"/>
        <v> </v>
      </c>
    </row>
    <row r="573" spans="1:6">
      <c r="A573" s="27">
        <v>2080106</v>
      </c>
      <c r="B573" s="28" t="s">
        <v>484</v>
      </c>
      <c r="C573" s="50">
        <v>33</v>
      </c>
      <c r="D573" s="50">
        <v>38.8</v>
      </c>
      <c r="E573" s="48">
        <f t="shared" si="16"/>
        <v>5.8</v>
      </c>
      <c r="F573" s="49">
        <f t="shared" si="17"/>
        <v>17.5757575757576</v>
      </c>
    </row>
    <row r="574" hidden="1" spans="1:6">
      <c r="A574" s="27">
        <v>2080107</v>
      </c>
      <c r="B574" s="28" t="s">
        <v>485</v>
      </c>
      <c r="C574" s="50"/>
      <c r="D574" s="50"/>
      <c r="E574" s="48">
        <f t="shared" si="16"/>
        <v>0</v>
      </c>
      <c r="F574" s="49" t="str">
        <f t="shared" si="17"/>
        <v> </v>
      </c>
    </row>
    <row r="575" hidden="1" spans="1:6">
      <c r="A575" s="27">
        <v>2080108</v>
      </c>
      <c r="B575" s="28" t="s">
        <v>143</v>
      </c>
      <c r="C575" s="50"/>
      <c r="D575" s="50"/>
      <c r="E575" s="48">
        <f t="shared" si="16"/>
        <v>0</v>
      </c>
      <c r="F575" s="49" t="str">
        <f t="shared" si="17"/>
        <v> </v>
      </c>
    </row>
    <row r="576" hidden="1" spans="1:6">
      <c r="A576" s="27">
        <v>2080109</v>
      </c>
      <c r="B576" s="28" t="s">
        <v>486</v>
      </c>
      <c r="C576" s="50"/>
      <c r="D576" s="50"/>
      <c r="E576" s="48">
        <f t="shared" si="16"/>
        <v>0</v>
      </c>
      <c r="F576" s="49" t="str">
        <f t="shared" si="17"/>
        <v> </v>
      </c>
    </row>
    <row r="577" hidden="1" spans="1:6">
      <c r="A577" s="27">
        <v>2080110</v>
      </c>
      <c r="B577" s="28" t="s">
        <v>487</v>
      </c>
      <c r="C577" s="50"/>
      <c r="D577" s="50"/>
      <c r="E577" s="48">
        <f t="shared" si="16"/>
        <v>0</v>
      </c>
      <c r="F577" s="49" t="str">
        <f t="shared" si="17"/>
        <v> </v>
      </c>
    </row>
    <row r="578" hidden="1" spans="1:6">
      <c r="A578" s="27">
        <v>2080111</v>
      </c>
      <c r="B578" s="28" t="s">
        <v>488</v>
      </c>
      <c r="C578" s="50"/>
      <c r="D578" s="50"/>
      <c r="E578" s="48">
        <f t="shared" si="16"/>
        <v>0</v>
      </c>
      <c r="F578" s="49" t="str">
        <f t="shared" si="17"/>
        <v> </v>
      </c>
    </row>
    <row r="579" hidden="1" spans="1:6">
      <c r="A579" s="27">
        <v>2080112</v>
      </c>
      <c r="B579" s="28" t="s">
        <v>489</v>
      </c>
      <c r="C579" s="50"/>
      <c r="D579" s="50"/>
      <c r="E579" s="48">
        <f t="shared" si="16"/>
        <v>0</v>
      </c>
      <c r="F579" s="49" t="str">
        <f t="shared" si="17"/>
        <v> </v>
      </c>
    </row>
    <row r="580" hidden="1" spans="1:6">
      <c r="A580" s="27">
        <v>2080199</v>
      </c>
      <c r="B580" s="28" t="s">
        <v>490</v>
      </c>
      <c r="C580" s="50"/>
      <c r="D580" s="50"/>
      <c r="E580" s="48">
        <f t="shared" si="16"/>
        <v>0</v>
      </c>
      <c r="F580" s="49" t="str">
        <f t="shared" si="17"/>
        <v> </v>
      </c>
    </row>
    <row r="581" spans="1:6">
      <c r="A581" s="27">
        <v>20802</v>
      </c>
      <c r="B581" s="29" t="s">
        <v>491</v>
      </c>
      <c r="C581" s="50">
        <f>SUM(C582:C588)</f>
        <v>0</v>
      </c>
      <c r="D581" s="50">
        <v>0</v>
      </c>
      <c r="E581" s="48">
        <f t="shared" si="16"/>
        <v>0</v>
      </c>
      <c r="F581" s="49" t="str">
        <f t="shared" si="17"/>
        <v> </v>
      </c>
    </row>
    <row r="582" hidden="1" spans="1:6">
      <c r="A582" s="27">
        <v>2080201</v>
      </c>
      <c r="B582" s="28" t="s">
        <v>101</v>
      </c>
      <c r="C582" s="50"/>
      <c r="D582" s="50"/>
      <c r="E582" s="48">
        <f t="shared" ref="E582:E645" si="18">D582-C582</f>
        <v>0</v>
      </c>
      <c r="F582" s="49" t="str">
        <f t="shared" ref="F582:F645" si="19">IF(C582&lt;&gt;0,E582/C582*100," ")</f>
        <v> </v>
      </c>
    </row>
    <row r="583" hidden="1" spans="1:6">
      <c r="A583" s="27">
        <v>2080202</v>
      </c>
      <c r="B583" s="28" t="s">
        <v>102</v>
      </c>
      <c r="C583" s="50"/>
      <c r="D583" s="50"/>
      <c r="E583" s="48">
        <f t="shared" si="18"/>
        <v>0</v>
      </c>
      <c r="F583" s="49" t="str">
        <f t="shared" si="19"/>
        <v> </v>
      </c>
    </row>
    <row r="584" hidden="1" spans="1:6">
      <c r="A584" s="27">
        <v>2080203</v>
      </c>
      <c r="B584" s="28" t="s">
        <v>103</v>
      </c>
      <c r="C584" s="50"/>
      <c r="D584" s="50"/>
      <c r="E584" s="48">
        <f t="shared" si="18"/>
        <v>0</v>
      </c>
      <c r="F584" s="49" t="str">
        <f t="shared" si="19"/>
        <v> </v>
      </c>
    </row>
    <row r="585" hidden="1" spans="1:6">
      <c r="A585" s="27">
        <v>2080206</v>
      </c>
      <c r="B585" s="28" t="s">
        <v>492</v>
      </c>
      <c r="C585" s="50"/>
      <c r="D585" s="50"/>
      <c r="E585" s="48">
        <f t="shared" si="18"/>
        <v>0</v>
      </c>
      <c r="F585" s="49" t="str">
        <f t="shared" si="19"/>
        <v> </v>
      </c>
    </row>
    <row r="586" hidden="1" spans="1:6">
      <c r="A586" s="27">
        <v>2080207</v>
      </c>
      <c r="B586" s="28" t="s">
        <v>493</v>
      </c>
      <c r="C586" s="50"/>
      <c r="D586" s="50"/>
      <c r="E586" s="48">
        <f t="shared" si="18"/>
        <v>0</v>
      </c>
      <c r="F586" s="49" t="str">
        <f t="shared" si="19"/>
        <v> </v>
      </c>
    </row>
    <row r="587" hidden="1" spans="1:6">
      <c r="A587" s="27">
        <v>2080208</v>
      </c>
      <c r="B587" s="28" t="s">
        <v>494</v>
      </c>
      <c r="C587" s="50"/>
      <c r="D587" s="50"/>
      <c r="E587" s="48">
        <f t="shared" si="18"/>
        <v>0</v>
      </c>
      <c r="F587" s="49" t="str">
        <f t="shared" si="19"/>
        <v> </v>
      </c>
    </row>
    <row r="588" hidden="1" spans="1:6">
      <c r="A588" s="27">
        <v>2080299</v>
      </c>
      <c r="B588" s="28" t="s">
        <v>495</v>
      </c>
      <c r="C588" s="50"/>
      <c r="D588" s="50"/>
      <c r="E588" s="48">
        <f t="shared" si="18"/>
        <v>0</v>
      </c>
      <c r="F588" s="49" t="str">
        <f t="shared" si="19"/>
        <v> </v>
      </c>
    </row>
    <row r="589" spans="1:6">
      <c r="A589" s="27">
        <v>20804</v>
      </c>
      <c r="B589" s="29" t="s">
        <v>496</v>
      </c>
      <c r="C589" s="50">
        <f>C590</f>
        <v>0</v>
      </c>
      <c r="D589" s="50">
        <v>0</v>
      </c>
      <c r="E589" s="48">
        <f t="shared" si="18"/>
        <v>0</v>
      </c>
      <c r="F589" s="49" t="str">
        <f t="shared" si="19"/>
        <v> </v>
      </c>
    </row>
    <row r="590" hidden="1" spans="1:6">
      <c r="A590" s="27">
        <v>2080402</v>
      </c>
      <c r="B590" s="28" t="s">
        <v>497</v>
      </c>
      <c r="C590" s="50"/>
      <c r="D590" s="50"/>
      <c r="E590" s="48">
        <f t="shared" si="18"/>
        <v>0</v>
      </c>
      <c r="F590" s="49" t="str">
        <f t="shared" si="19"/>
        <v> </v>
      </c>
    </row>
    <row r="591" spans="1:6">
      <c r="A591" s="27">
        <v>20805</v>
      </c>
      <c r="B591" s="29" t="s">
        <v>498</v>
      </c>
      <c r="C591" s="50">
        <f>C592+C593+C596+C597+C598+C603+C608+C609</f>
        <v>1257</v>
      </c>
      <c r="D591" s="50">
        <v>1149.2</v>
      </c>
      <c r="E591" s="48">
        <f t="shared" si="18"/>
        <v>-107.8</v>
      </c>
      <c r="F591" s="49">
        <f t="shared" si="19"/>
        <v>-8.57597454256165</v>
      </c>
    </row>
    <row r="592" spans="1:6">
      <c r="A592" s="27">
        <v>2080501</v>
      </c>
      <c r="B592" s="28" t="s">
        <v>499</v>
      </c>
      <c r="C592" s="50">
        <v>119</v>
      </c>
      <c r="D592" s="50">
        <v>75.4</v>
      </c>
      <c r="E592" s="48">
        <f t="shared" si="18"/>
        <v>-43.6</v>
      </c>
      <c r="F592" s="49">
        <f t="shared" si="19"/>
        <v>-36.6386554621849</v>
      </c>
    </row>
    <row r="593" spans="1:6">
      <c r="A593" s="27">
        <v>2080502</v>
      </c>
      <c r="B593" s="28" t="s">
        <v>500</v>
      </c>
      <c r="C593" s="50">
        <f>C594+C595</f>
        <v>648</v>
      </c>
      <c r="D593" s="50">
        <v>370.8</v>
      </c>
      <c r="E593" s="48">
        <f t="shared" si="18"/>
        <v>-277.2</v>
      </c>
      <c r="F593" s="49">
        <f t="shared" si="19"/>
        <v>-42.7777777777778</v>
      </c>
    </row>
    <row r="594" spans="1:6">
      <c r="A594" s="27">
        <v>208050201</v>
      </c>
      <c r="B594" s="28" t="s">
        <v>501</v>
      </c>
      <c r="C594" s="50">
        <v>569</v>
      </c>
      <c r="D594" s="50">
        <v>328.6</v>
      </c>
      <c r="E594" s="48">
        <f t="shared" si="18"/>
        <v>-240.4</v>
      </c>
      <c r="F594" s="49">
        <f t="shared" si="19"/>
        <v>-42.2495606326889</v>
      </c>
    </row>
    <row r="595" spans="1:6">
      <c r="A595" s="27">
        <v>208050202</v>
      </c>
      <c r="B595" s="28" t="s">
        <v>502</v>
      </c>
      <c r="C595" s="50">
        <v>79</v>
      </c>
      <c r="D595" s="50">
        <v>42.2</v>
      </c>
      <c r="E595" s="48">
        <f t="shared" si="18"/>
        <v>-36.8</v>
      </c>
      <c r="F595" s="49">
        <f t="shared" si="19"/>
        <v>-46.5822784810127</v>
      </c>
    </row>
    <row r="596" hidden="1" spans="1:6">
      <c r="A596" s="27">
        <v>2080503</v>
      </c>
      <c r="B596" s="28" t="s">
        <v>503</v>
      </c>
      <c r="C596" s="50"/>
      <c r="D596" s="50"/>
      <c r="E596" s="48">
        <f t="shared" si="18"/>
        <v>0</v>
      </c>
      <c r="F596" s="49" t="str">
        <f t="shared" si="19"/>
        <v> </v>
      </c>
    </row>
    <row r="597" hidden="1" spans="1:6">
      <c r="A597" s="27">
        <v>2080504</v>
      </c>
      <c r="B597" s="28" t="s">
        <v>504</v>
      </c>
      <c r="C597" s="50"/>
      <c r="D597" s="50"/>
      <c r="E597" s="48">
        <f t="shared" si="18"/>
        <v>0</v>
      </c>
      <c r="F597" s="49" t="str">
        <f t="shared" si="19"/>
        <v> </v>
      </c>
    </row>
    <row r="598" customHeight="1" spans="1:6">
      <c r="A598" s="27">
        <v>2080505</v>
      </c>
      <c r="B598" s="28" t="s">
        <v>505</v>
      </c>
      <c r="C598" s="50">
        <f>C599+C600</f>
        <v>461</v>
      </c>
      <c r="D598" s="50">
        <v>500</v>
      </c>
      <c r="E598" s="48">
        <f t="shared" si="18"/>
        <v>39</v>
      </c>
      <c r="F598" s="49">
        <f t="shared" si="19"/>
        <v>8.45986984815618</v>
      </c>
    </row>
    <row r="599" customHeight="1" spans="1:6">
      <c r="A599" s="27">
        <v>208050501</v>
      </c>
      <c r="B599" s="28" t="s">
        <v>506</v>
      </c>
      <c r="C599" s="50">
        <v>120</v>
      </c>
      <c r="D599" s="50">
        <v>130</v>
      </c>
      <c r="E599" s="48">
        <f t="shared" si="18"/>
        <v>10</v>
      </c>
      <c r="F599" s="49">
        <f t="shared" si="19"/>
        <v>8.33333333333333</v>
      </c>
    </row>
    <row r="600" customHeight="1" spans="1:6">
      <c r="A600" s="27">
        <v>208050502</v>
      </c>
      <c r="B600" s="28" t="s">
        <v>507</v>
      </c>
      <c r="C600" s="50">
        <f>C601+C602</f>
        <v>341</v>
      </c>
      <c r="D600" s="50">
        <v>370</v>
      </c>
      <c r="E600" s="48">
        <f t="shared" si="18"/>
        <v>29</v>
      </c>
      <c r="F600" s="49">
        <f t="shared" si="19"/>
        <v>8.50439882697947</v>
      </c>
    </row>
    <row r="601" customHeight="1" spans="1:6">
      <c r="A601" s="27">
        <v>20805050201</v>
      </c>
      <c r="B601" s="28" t="s">
        <v>508</v>
      </c>
      <c r="C601" s="50">
        <v>46</v>
      </c>
      <c r="D601" s="50">
        <v>50</v>
      </c>
      <c r="E601" s="48">
        <f t="shared" si="18"/>
        <v>4</v>
      </c>
      <c r="F601" s="49">
        <f t="shared" si="19"/>
        <v>8.69565217391304</v>
      </c>
    </row>
    <row r="602" customHeight="1" spans="1:6">
      <c r="A602" s="27">
        <v>20805050202</v>
      </c>
      <c r="B602" s="28" t="s">
        <v>509</v>
      </c>
      <c r="C602" s="50">
        <v>295</v>
      </c>
      <c r="D602" s="50">
        <v>320</v>
      </c>
      <c r="E602" s="48">
        <f t="shared" si="18"/>
        <v>25</v>
      </c>
      <c r="F602" s="49">
        <f t="shared" si="19"/>
        <v>8.47457627118644</v>
      </c>
    </row>
    <row r="603" customHeight="1" spans="1:6">
      <c r="A603" s="27">
        <v>2080506</v>
      </c>
      <c r="B603" s="28" t="s">
        <v>510</v>
      </c>
      <c r="C603" s="50">
        <f>C604+C605</f>
        <v>29</v>
      </c>
      <c r="D603" s="50">
        <v>203</v>
      </c>
      <c r="E603" s="48">
        <f t="shared" si="18"/>
        <v>174</v>
      </c>
      <c r="F603" s="49">
        <f t="shared" si="19"/>
        <v>600</v>
      </c>
    </row>
    <row r="604" spans="1:6">
      <c r="A604" s="27">
        <v>208050601</v>
      </c>
      <c r="B604" s="28" t="s">
        <v>511</v>
      </c>
      <c r="C604" s="50">
        <v>8</v>
      </c>
      <c r="D604" s="50">
        <v>58</v>
      </c>
      <c r="E604" s="48">
        <f t="shared" si="18"/>
        <v>50</v>
      </c>
      <c r="F604" s="49">
        <f t="shared" si="19"/>
        <v>625</v>
      </c>
    </row>
    <row r="605" spans="1:6">
      <c r="A605" s="27">
        <v>208050602</v>
      </c>
      <c r="B605" s="28" t="s">
        <v>512</v>
      </c>
      <c r="C605" s="50">
        <f>C606+C607</f>
        <v>21</v>
      </c>
      <c r="D605" s="50">
        <v>145</v>
      </c>
      <c r="E605" s="48">
        <f t="shared" si="18"/>
        <v>124</v>
      </c>
      <c r="F605" s="49">
        <f t="shared" si="19"/>
        <v>590.47619047619</v>
      </c>
    </row>
    <row r="606" customHeight="1" spans="1:6">
      <c r="A606" s="27">
        <v>20805060201</v>
      </c>
      <c r="B606" s="28" t="s">
        <v>513</v>
      </c>
      <c r="C606" s="50">
        <v>3</v>
      </c>
      <c r="D606" s="50">
        <v>20</v>
      </c>
      <c r="E606" s="48">
        <f t="shared" si="18"/>
        <v>17</v>
      </c>
      <c r="F606" s="49">
        <f t="shared" si="19"/>
        <v>566.666666666667</v>
      </c>
    </row>
    <row r="607" customHeight="1" spans="1:6">
      <c r="A607" s="27">
        <v>20805060202</v>
      </c>
      <c r="B607" s="28" t="s">
        <v>514</v>
      </c>
      <c r="C607" s="50">
        <v>18</v>
      </c>
      <c r="D607" s="50">
        <v>125</v>
      </c>
      <c r="E607" s="48">
        <f t="shared" si="18"/>
        <v>107</v>
      </c>
      <c r="F607" s="49">
        <f t="shared" si="19"/>
        <v>594.444444444444</v>
      </c>
    </row>
    <row r="608" hidden="1" customHeight="1" spans="1:6">
      <c r="A608" s="27">
        <v>2080507</v>
      </c>
      <c r="B608" s="28" t="s">
        <v>515</v>
      </c>
      <c r="C608" s="50"/>
      <c r="D608" s="50"/>
      <c r="E608" s="48">
        <f t="shared" si="18"/>
        <v>0</v>
      </c>
      <c r="F608" s="49" t="str">
        <f t="shared" si="19"/>
        <v> </v>
      </c>
    </row>
    <row r="609" hidden="1" spans="1:6">
      <c r="A609" s="27">
        <v>2080599</v>
      </c>
      <c r="B609" s="28" t="s">
        <v>516</v>
      </c>
      <c r="C609" s="50"/>
      <c r="D609" s="50"/>
      <c r="E609" s="48">
        <f t="shared" si="18"/>
        <v>0</v>
      </c>
      <c r="F609" s="49" t="str">
        <f t="shared" si="19"/>
        <v> </v>
      </c>
    </row>
    <row r="610" spans="1:6">
      <c r="A610" s="27">
        <v>20806</v>
      </c>
      <c r="B610" s="29" t="s">
        <v>517</v>
      </c>
      <c r="C610" s="50">
        <f>SUM(C611:C613)</f>
        <v>0</v>
      </c>
      <c r="D610" s="50">
        <v>0</v>
      </c>
      <c r="E610" s="48">
        <f t="shared" si="18"/>
        <v>0</v>
      </c>
      <c r="F610" s="49" t="str">
        <f t="shared" si="19"/>
        <v> </v>
      </c>
    </row>
    <row r="611" hidden="1" spans="1:6">
      <c r="A611" s="27">
        <v>2080601</v>
      </c>
      <c r="B611" s="28" t="s">
        <v>518</v>
      </c>
      <c r="C611" s="50"/>
      <c r="D611" s="50"/>
      <c r="E611" s="48">
        <f t="shared" si="18"/>
        <v>0</v>
      </c>
      <c r="F611" s="49" t="str">
        <f t="shared" si="19"/>
        <v> </v>
      </c>
    </row>
    <row r="612" hidden="1" spans="1:6">
      <c r="A612" s="27">
        <v>2080602</v>
      </c>
      <c r="B612" s="28" t="s">
        <v>519</v>
      </c>
      <c r="C612" s="50"/>
      <c r="D612" s="50"/>
      <c r="E612" s="48">
        <f t="shared" si="18"/>
        <v>0</v>
      </c>
      <c r="F612" s="49" t="str">
        <f t="shared" si="19"/>
        <v> </v>
      </c>
    </row>
    <row r="613" hidden="1" spans="1:6">
      <c r="A613" s="27">
        <v>2080699</v>
      </c>
      <c r="B613" s="28" t="s">
        <v>520</v>
      </c>
      <c r="C613" s="50"/>
      <c r="D613" s="50"/>
      <c r="E613" s="48">
        <f t="shared" si="18"/>
        <v>0</v>
      </c>
      <c r="F613" s="49" t="str">
        <f t="shared" si="19"/>
        <v> </v>
      </c>
    </row>
    <row r="614" spans="1:6">
      <c r="A614" s="27">
        <v>20807</v>
      </c>
      <c r="B614" s="29" t="s">
        <v>521</v>
      </c>
      <c r="C614" s="50">
        <f>SUM(C615:C623)</f>
        <v>1</v>
      </c>
      <c r="D614" s="50">
        <v>2.34</v>
      </c>
      <c r="E614" s="48">
        <f t="shared" si="18"/>
        <v>1.34</v>
      </c>
      <c r="F614" s="49">
        <f t="shared" si="19"/>
        <v>134</v>
      </c>
    </row>
    <row r="615" hidden="1" spans="1:6">
      <c r="A615" s="27">
        <v>2080701</v>
      </c>
      <c r="B615" s="28" t="s">
        <v>522</v>
      </c>
      <c r="C615" s="50"/>
      <c r="D615" s="50"/>
      <c r="E615" s="48">
        <f t="shared" si="18"/>
        <v>0</v>
      </c>
      <c r="F615" s="49" t="str">
        <f t="shared" si="19"/>
        <v> </v>
      </c>
    </row>
    <row r="616" hidden="1" spans="1:6">
      <c r="A616" s="27">
        <v>2080702</v>
      </c>
      <c r="B616" s="28" t="s">
        <v>523</v>
      </c>
      <c r="C616" s="50"/>
      <c r="D616" s="50"/>
      <c r="E616" s="48">
        <f t="shared" si="18"/>
        <v>0</v>
      </c>
      <c r="F616" s="49" t="str">
        <f t="shared" si="19"/>
        <v> </v>
      </c>
    </row>
    <row r="617" spans="1:6">
      <c r="A617" s="27">
        <v>2080704</v>
      </c>
      <c r="B617" s="28" t="s">
        <v>524</v>
      </c>
      <c r="C617" s="50">
        <v>0</v>
      </c>
      <c r="D617" s="50">
        <v>2.34</v>
      </c>
      <c r="E617" s="48">
        <f t="shared" si="18"/>
        <v>2.34</v>
      </c>
      <c r="F617" s="49" t="str">
        <f t="shared" si="19"/>
        <v> </v>
      </c>
    </row>
    <row r="618" hidden="1" spans="1:6">
      <c r="A618" s="27">
        <v>2080705</v>
      </c>
      <c r="B618" s="28" t="s">
        <v>525</v>
      </c>
      <c r="C618" s="50"/>
      <c r="D618" s="50"/>
      <c r="E618" s="48">
        <f t="shared" si="18"/>
        <v>0</v>
      </c>
      <c r="F618" s="49" t="str">
        <f t="shared" si="19"/>
        <v> </v>
      </c>
    </row>
    <row r="619" hidden="1" spans="1:6">
      <c r="A619" s="27">
        <v>2080709</v>
      </c>
      <c r="B619" s="28" t="s">
        <v>526</v>
      </c>
      <c r="C619" s="50"/>
      <c r="D619" s="50"/>
      <c r="E619" s="48">
        <f t="shared" si="18"/>
        <v>0</v>
      </c>
      <c r="F619" s="49" t="str">
        <f t="shared" si="19"/>
        <v> </v>
      </c>
    </row>
    <row r="620" hidden="1" spans="1:6">
      <c r="A620" s="27">
        <v>2080711</v>
      </c>
      <c r="B620" s="28" t="s">
        <v>527</v>
      </c>
      <c r="C620" s="50"/>
      <c r="D620" s="50"/>
      <c r="E620" s="48">
        <f t="shared" si="18"/>
        <v>0</v>
      </c>
      <c r="F620" s="49" t="str">
        <f t="shared" si="19"/>
        <v> </v>
      </c>
    </row>
    <row r="621" spans="1:6">
      <c r="A621" s="27">
        <v>2080712</v>
      </c>
      <c r="B621" s="28" t="s">
        <v>528</v>
      </c>
      <c r="C621" s="50">
        <v>1</v>
      </c>
      <c r="D621" s="50">
        <v>0</v>
      </c>
      <c r="E621" s="48">
        <f t="shared" si="18"/>
        <v>-1</v>
      </c>
      <c r="F621" s="49">
        <f t="shared" si="19"/>
        <v>-100</v>
      </c>
    </row>
    <row r="622" hidden="1" spans="1:6">
      <c r="A622" s="27">
        <v>2080713</v>
      </c>
      <c r="B622" s="28" t="s">
        <v>529</v>
      </c>
      <c r="C622" s="50"/>
      <c r="D622" s="50"/>
      <c r="E622" s="48">
        <f t="shared" si="18"/>
        <v>0</v>
      </c>
      <c r="F622" s="49" t="str">
        <f t="shared" si="19"/>
        <v> </v>
      </c>
    </row>
    <row r="623" hidden="1" spans="1:6">
      <c r="A623" s="27">
        <v>2080799</v>
      </c>
      <c r="B623" s="28" t="s">
        <v>530</v>
      </c>
      <c r="C623" s="50"/>
      <c r="D623" s="50"/>
      <c r="E623" s="48">
        <f t="shared" si="18"/>
        <v>0</v>
      </c>
      <c r="F623" s="49" t="str">
        <f t="shared" si="19"/>
        <v> </v>
      </c>
    </row>
    <row r="624" spans="1:6">
      <c r="A624" s="27">
        <v>20808</v>
      </c>
      <c r="B624" s="29" t="s">
        <v>531</v>
      </c>
      <c r="C624" s="50">
        <f>SUM(C625:C631)</f>
        <v>238</v>
      </c>
      <c r="D624" s="50">
        <v>161.12</v>
      </c>
      <c r="E624" s="48">
        <f t="shared" si="18"/>
        <v>-76.88</v>
      </c>
      <c r="F624" s="49">
        <f t="shared" si="19"/>
        <v>-32.3025210084034</v>
      </c>
    </row>
    <row r="625" spans="1:6">
      <c r="A625" s="27">
        <v>2080801</v>
      </c>
      <c r="B625" s="28" t="s">
        <v>532</v>
      </c>
      <c r="C625" s="50">
        <v>0</v>
      </c>
      <c r="D625" s="50">
        <v>5.3</v>
      </c>
      <c r="E625" s="48">
        <f t="shared" si="18"/>
        <v>5.3</v>
      </c>
      <c r="F625" s="49" t="str">
        <f t="shared" si="19"/>
        <v> </v>
      </c>
    </row>
    <row r="626" spans="1:6">
      <c r="A626" s="27">
        <v>2080802</v>
      </c>
      <c r="B626" s="28" t="s">
        <v>533</v>
      </c>
      <c r="C626" s="50">
        <v>9</v>
      </c>
      <c r="D626" s="50">
        <v>1.3</v>
      </c>
      <c r="E626" s="48">
        <f t="shared" si="18"/>
        <v>-7.7</v>
      </c>
      <c r="F626" s="49">
        <f t="shared" si="19"/>
        <v>-85.5555555555556</v>
      </c>
    </row>
    <row r="627" spans="1:6">
      <c r="A627" s="27">
        <v>2080803</v>
      </c>
      <c r="B627" s="28" t="s">
        <v>534</v>
      </c>
      <c r="C627" s="50">
        <v>72</v>
      </c>
      <c r="D627" s="50">
        <v>11.6</v>
      </c>
      <c r="E627" s="48">
        <f t="shared" si="18"/>
        <v>-60.4</v>
      </c>
      <c r="F627" s="49">
        <f t="shared" si="19"/>
        <v>-83.8888888888889</v>
      </c>
    </row>
    <row r="628" hidden="1" spans="1:6">
      <c r="A628" s="27">
        <v>2080804</v>
      </c>
      <c r="B628" s="28" t="s">
        <v>535</v>
      </c>
      <c r="C628" s="50"/>
      <c r="D628" s="50"/>
      <c r="E628" s="48">
        <f t="shared" si="18"/>
        <v>0</v>
      </c>
      <c r="F628" s="49" t="str">
        <f t="shared" si="19"/>
        <v> </v>
      </c>
    </row>
    <row r="629" spans="1:6">
      <c r="A629" s="27">
        <v>2080805</v>
      </c>
      <c r="B629" s="28" t="s">
        <v>536</v>
      </c>
      <c r="C629" s="50">
        <v>0</v>
      </c>
      <c r="D629" s="50">
        <v>57</v>
      </c>
      <c r="E629" s="48">
        <f t="shared" si="18"/>
        <v>57</v>
      </c>
      <c r="F629" s="49" t="str">
        <f t="shared" si="19"/>
        <v> </v>
      </c>
    </row>
    <row r="630" spans="1:6">
      <c r="A630" s="27">
        <v>2080806</v>
      </c>
      <c r="B630" s="28" t="s">
        <v>537</v>
      </c>
      <c r="C630" s="50">
        <v>39</v>
      </c>
      <c r="D630" s="50">
        <v>14.9</v>
      </c>
      <c r="E630" s="48">
        <f t="shared" si="18"/>
        <v>-24.1</v>
      </c>
      <c r="F630" s="49">
        <f t="shared" si="19"/>
        <v>-61.7948717948718</v>
      </c>
    </row>
    <row r="631" spans="1:6">
      <c r="A631" s="27">
        <v>2080899</v>
      </c>
      <c r="B631" s="28" t="s">
        <v>538</v>
      </c>
      <c r="C631" s="50">
        <v>118</v>
      </c>
      <c r="D631" s="50">
        <v>71.02</v>
      </c>
      <c r="E631" s="48">
        <f t="shared" si="18"/>
        <v>-46.98</v>
      </c>
      <c r="F631" s="49">
        <f t="shared" si="19"/>
        <v>-39.8135593220339</v>
      </c>
    </row>
    <row r="632" spans="1:6">
      <c r="A632" s="27">
        <v>20809</v>
      </c>
      <c r="B632" s="29" t="s">
        <v>539</v>
      </c>
      <c r="C632" s="50">
        <f>SUM(C633:C638)</f>
        <v>9</v>
      </c>
      <c r="D632" s="50">
        <v>55.4</v>
      </c>
      <c r="E632" s="48">
        <f t="shared" si="18"/>
        <v>46.4</v>
      </c>
      <c r="F632" s="49">
        <f t="shared" si="19"/>
        <v>515.555555555556</v>
      </c>
    </row>
    <row r="633" spans="1:6">
      <c r="A633" s="27">
        <v>2080901</v>
      </c>
      <c r="B633" s="28" t="s">
        <v>540</v>
      </c>
      <c r="C633" s="50">
        <v>1</v>
      </c>
      <c r="D633" s="50">
        <v>40</v>
      </c>
      <c r="E633" s="48">
        <f t="shared" si="18"/>
        <v>39</v>
      </c>
      <c r="F633" s="49">
        <f t="shared" si="19"/>
        <v>3900</v>
      </c>
    </row>
    <row r="634" ht="13" customHeight="1" spans="1:6">
      <c r="A634" s="27">
        <v>2080902</v>
      </c>
      <c r="B634" s="28" t="s">
        <v>541</v>
      </c>
      <c r="C634" s="50">
        <v>8</v>
      </c>
      <c r="D634" s="50">
        <v>8.4</v>
      </c>
      <c r="E634" s="48">
        <f t="shared" si="18"/>
        <v>0.4</v>
      </c>
      <c r="F634" s="49">
        <f t="shared" si="19"/>
        <v>5</v>
      </c>
    </row>
    <row r="635" hidden="1" spans="1:6">
      <c r="A635" s="27">
        <v>2080903</v>
      </c>
      <c r="B635" s="28" t="s">
        <v>542</v>
      </c>
      <c r="C635" s="50"/>
      <c r="D635" s="50"/>
      <c r="E635" s="48">
        <f t="shared" si="18"/>
        <v>0</v>
      </c>
      <c r="F635" s="49" t="str">
        <f t="shared" si="19"/>
        <v> </v>
      </c>
    </row>
    <row r="636" spans="1:6">
      <c r="A636" s="27">
        <v>2080904</v>
      </c>
      <c r="B636" s="28" t="s">
        <v>543</v>
      </c>
      <c r="C636" s="50">
        <v>0</v>
      </c>
      <c r="D636" s="50">
        <v>7</v>
      </c>
      <c r="E636" s="48">
        <f t="shared" si="18"/>
        <v>7</v>
      </c>
      <c r="F636" s="49" t="str">
        <f t="shared" si="19"/>
        <v> </v>
      </c>
    </row>
    <row r="637" hidden="1" spans="1:6">
      <c r="A637" s="27">
        <v>2080905</v>
      </c>
      <c r="B637" s="28" t="s">
        <v>544</v>
      </c>
      <c r="C637" s="50"/>
      <c r="D637" s="50"/>
      <c r="E637" s="48">
        <f t="shared" si="18"/>
        <v>0</v>
      </c>
      <c r="F637" s="49" t="str">
        <f t="shared" si="19"/>
        <v> </v>
      </c>
    </row>
    <row r="638" hidden="1" spans="1:6">
      <c r="A638" s="27">
        <v>2080999</v>
      </c>
      <c r="B638" s="28" t="s">
        <v>545</v>
      </c>
      <c r="C638" s="50"/>
      <c r="D638" s="50"/>
      <c r="E638" s="48">
        <f t="shared" si="18"/>
        <v>0</v>
      </c>
      <c r="F638" s="49" t="str">
        <f t="shared" si="19"/>
        <v> </v>
      </c>
    </row>
    <row r="639" spans="1:6">
      <c r="A639" s="27">
        <v>20810</v>
      </c>
      <c r="B639" s="29" t="s">
        <v>546</v>
      </c>
      <c r="C639" s="50">
        <f>SUM(C640:C645)</f>
        <v>133</v>
      </c>
      <c r="D639" s="50">
        <v>158.34</v>
      </c>
      <c r="E639" s="48">
        <f t="shared" si="18"/>
        <v>25.34</v>
      </c>
      <c r="F639" s="49">
        <f t="shared" si="19"/>
        <v>19.0526315789474</v>
      </c>
    </row>
    <row r="640" spans="1:6">
      <c r="A640" s="27">
        <v>2081001</v>
      </c>
      <c r="B640" s="28" t="s">
        <v>547</v>
      </c>
      <c r="C640" s="50">
        <v>2</v>
      </c>
      <c r="D640" s="50">
        <v>2.3</v>
      </c>
      <c r="E640" s="48">
        <f t="shared" si="18"/>
        <v>0.3</v>
      </c>
      <c r="F640" s="49">
        <f t="shared" si="19"/>
        <v>15</v>
      </c>
    </row>
    <row r="641" spans="1:6">
      <c r="A641" s="27">
        <v>2081002</v>
      </c>
      <c r="B641" s="28" t="s">
        <v>548</v>
      </c>
      <c r="C641" s="50">
        <v>96</v>
      </c>
      <c r="D641" s="50">
        <v>119.04</v>
      </c>
      <c r="E641" s="48">
        <f t="shared" si="18"/>
        <v>23.04</v>
      </c>
      <c r="F641" s="49">
        <f t="shared" si="19"/>
        <v>24</v>
      </c>
    </row>
    <row r="642" hidden="1" spans="1:6">
      <c r="A642" s="27">
        <v>2081003</v>
      </c>
      <c r="B642" s="28" t="s">
        <v>549</v>
      </c>
      <c r="C642" s="50"/>
      <c r="D642" s="50"/>
      <c r="E642" s="48">
        <f t="shared" si="18"/>
        <v>0</v>
      </c>
      <c r="F642" s="49" t="str">
        <f t="shared" si="19"/>
        <v> </v>
      </c>
    </row>
    <row r="643" spans="1:6">
      <c r="A643" s="27">
        <v>2081004</v>
      </c>
      <c r="B643" s="28" t="s">
        <v>550</v>
      </c>
      <c r="C643" s="50">
        <v>35</v>
      </c>
      <c r="D643" s="50">
        <v>37</v>
      </c>
      <c r="E643" s="48">
        <f t="shared" si="18"/>
        <v>2</v>
      </c>
      <c r="F643" s="49">
        <f t="shared" si="19"/>
        <v>5.71428571428571</v>
      </c>
    </row>
    <row r="644" hidden="1" spans="1:6">
      <c r="A644" s="27">
        <v>2081005</v>
      </c>
      <c r="B644" s="28" t="s">
        <v>551</v>
      </c>
      <c r="C644" s="50"/>
      <c r="D644" s="50"/>
      <c r="E644" s="48">
        <f t="shared" si="18"/>
        <v>0</v>
      </c>
      <c r="F644" s="49" t="str">
        <f t="shared" si="19"/>
        <v> </v>
      </c>
    </row>
    <row r="645" hidden="1" spans="1:6">
      <c r="A645" s="27">
        <v>2081099</v>
      </c>
      <c r="B645" s="28" t="s">
        <v>552</v>
      </c>
      <c r="C645" s="50"/>
      <c r="D645" s="50"/>
      <c r="E645" s="48">
        <f t="shared" si="18"/>
        <v>0</v>
      </c>
      <c r="F645" s="49" t="str">
        <f t="shared" si="19"/>
        <v> </v>
      </c>
    </row>
    <row r="646" spans="1:6">
      <c r="A646" s="27">
        <v>20811</v>
      </c>
      <c r="B646" s="29" t="s">
        <v>553</v>
      </c>
      <c r="C646" s="50">
        <f>SUM(C647:C654)</f>
        <v>6</v>
      </c>
      <c r="D646" s="50">
        <v>0</v>
      </c>
      <c r="E646" s="48">
        <f t="shared" ref="E646:E709" si="20">D646-C646</f>
        <v>-6</v>
      </c>
      <c r="F646" s="49">
        <f t="shared" ref="F646:F709" si="21">IF(C646&lt;&gt;0,E646/C646*100," ")</f>
        <v>-100</v>
      </c>
    </row>
    <row r="647" hidden="1" spans="1:6">
      <c r="A647" s="27">
        <v>2081101</v>
      </c>
      <c r="B647" s="28" t="s">
        <v>101</v>
      </c>
      <c r="C647" s="50"/>
      <c r="D647" s="50"/>
      <c r="E647" s="48">
        <f t="shared" si="20"/>
        <v>0</v>
      </c>
      <c r="F647" s="49" t="str">
        <f t="shared" si="21"/>
        <v> </v>
      </c>
    </row>
    <row r="648" hidden="1" spans="1:6">
      <c r="A648" s="27">
        <v>2081102</v>
      </c>
      <c r="B648" s="28" t="s">
        <v>102</v>
      </c>
      <c r="C648" s="50"/>
      <c r="D648" s="50"/>
      <c r="E648" s="48">
        <f t="shared" si="20"/>
        <v>0</v>
      </c>
      <c r="F648" s="49" t="str">
        <f t="shared" si="21"/>
        <v> </v>
      </c>
    </row>
    <row r="649" hidden="1" spans="1:6">
      <c r="A649" s="27">
        <v>2081103</v>
      </c>
      <c r="B649" s="28" t="s">
        <v>103</v>
      </c>
      <c r="C649" s="50"/>
      <c r="D649" s="50"/>
      <c r="E649" s="48">
        <f t="shared" si="20"/>
        <v>0</v>
      </c>
      <c r="F649" s="49" t="str">
        <f t="shared" si="21"/>
        <v> </v>
      </c>
    </row>
    <row r="650" hidden="1" spans="1:6">
      <c r="A650" s="27">
        <v>2081104</v>
      </c>
      <c r="B650" s="28" t="s">
        <v>554</v>
      </c>
      <c r="C650" s="50"/>
      <c r="D650" s="50"/>
      <c r="E650" s="48">
        <f t="shared" si="20"/>
        <v>0</v>
      </c>
      <c r="F650" s="49" t="str">
        <f t="shared" si="21"/>
        <v> </v>
      </c>
    </row>
    <row r="651" spans="1:6">
      <c r="A651" s="27">
        <v>2081105</v>
      </c>
      <c r="B651" s="28" t="s">
        <v>555</v>
      </c>
      <c r="C651" s="50">
        <v>5</v>
      </c>
      <c r="D651" s="50">
        <v>0</v>
      </c>
      <c r="E651" s="48">
        <f t="shared" si="20"/>
        <v>-5</v>
      </c>
      <c r="F651" s="49">
        <f t="shared" si="21"/>
        <v>-100</v>
      </c>
    </row>
    <row r="652" hidden="1" spans="1:6">
      <c r="A652" s="27">
        <v>2081106</v>
      </c>
      <c r="B652" s="28" t="s">
        <v>556</v>
      </c>
      <c r="C652" s="50"/>
      <c r="D652" s="50"/>
      <c r="E652" s="48">
        <f t="shared" si="20"/>
        <v>0</v>
      </c>
      <c r="F652" s="49" t="str">
        <f t="shared" si="21"/>
        <v> </v>
      </c>
    </row>
    <row r="653" hidden="1" spans="1:6">
      <c r="A653" s="27">
        <v>2081107</v>
      </c>
      <c r="B653" s="28" t="s">
        <v>557</v>
      </c>
      <c r="C653" s="50"/>
      <c r="D653" s="50"/>
      <c r="E653" s="48">
        <f t="shared" si="20"/>
        <v>0</v>
      </c>
      <c r="F653" s="49" t="str">
        <f t="shared" si="21"/>
        <v> </v>
      </c>
    </row>
    <row r="654" spans="1:6">
      <c r="A654" s="27">
        <v>2081199</v>
      </c>
      <c r="B654" s="28" t="s">
        <v>558</v>
      </c>
      <c r="C654" s="50">
        <v>1</v>
      </c>
      <c r="D654" s="50">
        <v>0</v>
      </c>
      <c r="E654" s="48">
        <f t="shared" si="20"/>
        <v>-1</v>
      </c>
      <c r="F654" s="49">
        <f t="shared" si="21"/>
        <v>-100</v>
      </c>
    </row>
    <row r="655" spans="1:6">
      <c r="A655" s="27">
        <v>20816</v>
      </c>
      <c r="B655" s="29" t="s">
        <v>559</v>
      </c>
      <c r="C655" s="50">
        <f>SUM(C656:C659)</f>
        <v>0</v>
      </c>
      <c r="D655" s="50">
        <v>0</v>
      </c>
      <c r="E655" s="48">
        <f t="shared" si="20"/>
        <v>0</v>
      </c>
      <c r="F655" s="49" t="str">
        <f t="shared" si="21"/>
        <v> </v>
      </c>
    </row>
    <row r="656" hidden="1" spans="1:6">
      <c r="A656" s="27">
        <v>2081601</v>
      </c>
      <c r="B656" s="28" t="s">
        <v>101</v>
      </c>
      <c r="C656" s="50"/>
      <c r="D656" s="50"/>
      <c r="E656" s="48">
        <f t="shared" si="20"/>
        <v>0</v>
      </c>
      <c r="F656" s="49" t="str">
        <f t="shared" si="21"/>
        <v> </v>
      </c>
    </row>
    <row r="657" hidden="1" spans="1:6">
      <c r="A657" s="27">
        <v>2081602</v>
      </c>
      <c r="B657" s="28" t="s">
        <v>102</v>
      </c>
      <c r="C657" s="50"/>
      <c r="D657" s="50"/>
      <c r="E657" s="48">
        <f t="shared" si="20"/>
        <v>0</v>
      </c>
      <c r="F657" s="49" t="str">
        <f t="shared" si="21"/>
        <v> </v>
      </c>
    </row>
    <row r="658" hidden="1" spans="1:6">
      <c r="A658" s="27">
        <v>2081603</v>
      </c>
      <c r="B658" s="28" t="s">
        <v>103</v>
      </c>
      <c r="C658" s="50"/>
      <c r="D658" s="50"/>
      <c r="E658" s="48">
        <f t="shared" si="20"/>
        <v>0</v>
      </c>
      <c r="F658" s="49" t="str">
        <f t="shared" si="21"/>
        <v> </v>
      </c>
    </row>
    <row r="659" hidden="1" spans="1:6">
      <c r="A659" s="27">
        <v>2081699</v>
      </c>
      <c r="B659" s="28" t="s">
        <v>560</v>
      </c>
      <c r="C659" s="50"/>
      <c r="D659" s="50"/>
      <c r="E659" s="48">
        <f t="shared" si="20"/>
        <v>0</v>
      </c>
      <c r="F659" s="49" t="str">
        <f t="shared" si="21"/>
        <v> </v>
      </c>
    </row>
    <row r="660" spans="1:6">
      <c r="A660" s="27">
        <v>20819</v>
      </c>
      <c r="B660" s="29" t="s">
        <v>561</v>
      </c>
      <c r="C660" s="50">
        <f>SUM(C661:C662)</f>
        <v>550</v>
      </c>
      <c r="D660" s="50">
        <v>423</v>
      </c>
      <c r="E660" s="48">
        <f t="shared" si="20"/>
        <v>-127</v>
      </c>
      <c r="F660" s="49">
        <f t="shared" si="21"/>
        <v>-23.0909090909091</v>
      </c>
    </row>
    <row r="661" spans="1:6">
      <c r="A661" s="27">
        <v>2081901</v>
      </c>
      <c r="B661" s="28" t="s">
        <v>562</v>
      </c>
      <c r="C661" s="50">
        <v>6</v>
      </c>
      <c r="D661" s="50">
        <v>9</v>
      </c>
      <c r="E661" s="48">
        <f t="shared" si="20"/>
        <v>3</v>
      </c>
      <c r="F661" s="49">
        <f t="shared" si="21"/>
        <v>50</v>
      </c>
    </row>
    <row r="662" spans="1:6">
      <c r="A662" s="27">
        <v>2081902</v>
      </c>
      <c r="B662" s="28" t="s">
        <v>563</v>
      </c>
      <c r="C662" s="50">
        <v>544</v>
      </c>
      <c r="D662" s="50">
        <v>414</v>
      </c>
      <c r="E662" s="48">
        <f t="shared" si="20"/>
        <v>-130</v>
      </c>
      <c r="F662" s="49">
        <f t="shared" si="21"/>
        <v>-23.8970588235294</v>
      </c>
    </row>
    <row r="663" spans="1:6">
      <c r="A663" s="27">
        <v>20820</v>
      </c>
      <c r="B663" s="29" t="s">
        <v>564</v>
      </c>
      <c r="C663" s="50">
        <f>SUM(C664:C665)</f>
        <v>13</v>
      </c>
      <c r="D663" s="50">
        <v>0</v>
      </c>
      <c r="E663" s="48">
        <f t="shared" si="20"/>
        <v>-13</v>
      </c>
      <c r="F663" s="49">
        <f t="shared" si="21"/>
        <v>-100</v>
      </c>
    </row>
    <row r="664" spans="1:6">
      <c r="A664" s="27">
        <v>2082001</v>
      </c>
      <c r="B664" s="28" t="s">
        <v>565</v>
      </c>
      <c r="C664" s="50">
        <v>13</v>
      </c>
      <c r="D664" s="50">
        <v>0</v>
      </c>
      <c r="E664" s="48">
        <f t="shared" si="20"/>
        <v>-13</v>
      </c>
      <c r="F664" s="49">
        <f t="shared" si="21"/>
        <v>-100</v>
      </c>
    </row>
    <row r="665" hidden="1" spans="1:6">
      <c r="A665" s="27">
        <v>2082002</v>
      </c>
      <c r="B665" s="28" t="s">
        <v>566</v>
      </c>
      <c r="C665" s="50"/>
      <c r="D665" s="50"/>
      <c r="E665" s="48">
        <f t="shared" si="20"/>
        <v>0</v>
      </c>
      <c r="F665" s="49" t="str">
        <f t="shared" si="21"/>
        <v> </v>
      </c>
    </row>
    <row r="666" spans="1:6">
      <c r="A666" s="27">
        <v>20821</v>
      </c>
      <c r="B666" s="29" t="s">
        <v>567</v>
      </c>
      <c r="C666" s="50">
        <f>SUM(C667:C668)</f>
        <v>70</v>
      </c>
      <c r="D666" s="50">
        <v>75</v>
      </c>
      <c r="E666" s="48">
        <f t="shared" si="20"/>
        <v>5</v>
      </c>
      <c r="F666" s="49">
        <f t="shared" si="21"/>
        <v>7.14285714285714</v>
      </c>
    </row>
    <row r="667" spans="1:6">
      <c r="A667" s="27">
        <v>2082101</v>
      </c>
      <c r="B667" s="28" t="s">
        <v>568</v>
      </c>
      <c r="C667" s="50">
        <v>2</v>
      </c>
      <c r="D667" s="50">
        <v>4.1</v>
      </c>
      <c r="E667" s="48">
        <f t="shared" si="20"/>
        <v>2.1</v>
      </c>
      <c r="F667" s="49">
        <f t="shared" si="21"/>
        <v>105</v>
      </c>
    </row>
    <row r="668" spans="1:6">
      <c r="A668" s="27">
        <v>2082102</v>
      </c>
      <c r="B668" s="28" t="s">
        <v>569</v>
      </c>
      <c r="C668" s="50">
        <v>68</v>
      </c>
      <c r="D668" s="50">
        <v>70.9</v>
      </c>
      <c r="E668" s="48">
        <f t="shared" si="20"/>
        <v>2.90000000000001</v>
      </c>
      <c r="F668" s="49">
        <f t="shared" si="21"/>
        <v>4.26470588235295</v>
      </c>
    </row>
    <row r="669" spans="1:6">
      <c r="A669" s="27">
        <v>20824</v>
      </c>
      <c r="B669" s="29" t="s">
        <v>570</v>
      </c>
      <c r="C669" s="50">
        <f>SUM(C670:C671)</f>
        <v>0</v>
      </c>
      <c r="D669" s="50">
        <v>0</v>
      </c>
      <c r="E669" s="48">
        <f t="shared" si="20"/>
        <v>0</v>
      </c>
      <c r="F669" s="49" t="str">
        <f t="shared" si="21"/>
        <v> </v>
      </c>
    </row>
    <row r="670" hidden="1" spans="1:6">
      <c r="A670" s="27">
        <v>2082401</v>
      </c>
      <c r="B670" s="28" t="s">
        <v>571</v>
      </c>
      <c r="C670" s="50"/>
      <c r="D670" s="50"/>
      <c r="E670" s="48">
        <f t="shared" si="20"/>
        <v>0</v>
      </c>
      <c r="F670" s="49" t="str">
        <f t="shared" si="21"/>
        <v> </v>
      </c>
    </row>
    <row r="671" hidden="1" spans="1:6">
      <c r="A671" s="27">
        <v>2082402</v>
      </c>
      <c r="B671" s="28" t="s">
        <v>572</v>
      </c>
      <c r="C671" s="50"/>
      <c r="D671" s="50"/>
      <c r="E671" s="48">
        <f t="shared" si="20"/>
        <v>0</v>
      </c>
      <c r="F671" s="49" t="str">
        <f t="shared" si="21"/>
        <v> </v>
      </c>
    </row>
    <row r="672" spans="1:6">
      <c r="A672" s="27">
        <v>20825</v>
      </c>
      <c r="B672" s="29" t="s">
        <v>573</v>
      </c>
      <c r="C672" s="50">
        <f>SUM(C673:C674)</f>
        <v>0</v>
      </c>
      <c r="D672" s="50">
        <v>3</v>
      </c>
      <c r="E672" s="48">
        <f t="shared" si="20"/>
        <v>3</v>
      </c>
      <c r="F672" s="49" t="str">
        <f t="shared" si="21"/>
        <v> </v>
      </c>
    </row>
    <row r="673" spans="1:6">
      <c r="A673" s="27">
        <v>2082501</v>
      </c>
      <c r="B673" s="28" t="s">
        <v>574</v>
      </c>
      <c r="C673" s="50">
        <v>0</v>
      </c>
      <c r="D673" s="50">
        <v>3</v>
      </c>
      <c r="E673" s="48">
        <f t="shared" si="20"/>
        <v>3</v>
      </c>
      <c r="F673" s="49" t="str">
        <f t="shared" si="21"/>
        <v> </v>
      </c>
    </row>
    <row r="674" hidden="1" spans="1:6">
      <c r="A674" s="27">
        <v>2082502</v>
      </c>
      <c r="B674" s="28" t="s">
        <v>575</v>
      </c>
      <c r="C674" s="50"/>
      <c r="D674" s="50"/>
      <c r="E674" s="48">
        <f t="shared" si="20"/>
        <v>0</v>
      </c>
      <c r="F674" s="49" t="str">
        <f t="shared" si="21"/>
        <v> </v>
      </c>
    </row>
    <row r="675" spans="1:6">
      <c r="A675" s="27">
        <v>20826</v>
      </c>
      <c r="B675" s="29" t="s">
        <v>576</v>
      </c>
      <c r="C675" s="50">
        <f>SUM(C676:C678)</f>
        <v>1860</v>
      </c>
      <c r="D675" s="50">
        <v>893</v>
      </c>
      <c r="E675" s="48">
        <f t="shared" si="20"/>
        <v>-967</v>
      </c>
      <c r="F675" s="49">
        <f t="shared" si="21"/>
        <v>-51.989247311828</v>
      </c>
    </row>
    <row r="676" hidden="1" spans="1:6">
      <c r="A676" s="27">
        <v>2082601</v>
      </c>
      <c r="B676" s="28" t="s">
        <v>577</v>
      </c>
      <c r="C676" s="50"/>
      <c r="D676" s="50"/>
      <c r="E676" s="48">
        <f t="shared" si="20"/>
        <v>0</v>
      </c>
      <c r="F676" s="49" t="str">
        <f t="shared" si="21"/>
        <v> </v>
      </c>
    </row>
    <row r="677" spans="1:6">
      <c r="A677" s="27">
        <v>2082602</v>
      </c>
      <c r="B677" s="28" t="s">
        <v>578</v>
      </c>
      <c r="C677" s="50">
        <v>1860</v>
      </c>
      <c r="D677" s="50">
        <v>845</v>
      </c>
      <c r="E677" s="48">
        <f t="shared" si="20"/>
        <v>-1015</v>
      </c>
      <c r="F677" s="49">
        <f t="shared" si="21"/>
        <v>-54.5698924731183</v>
      </c>
    </row>
    <row r="678" spans="1:6">
      <c r="A678" s="27">
        <v>2082699</v>
      </c>
      <c r="B678" s="28" t="s">
        <v>579</v>
      </c>
      <c r="C678" s="50">
        <v>0</v>
      </c>
      <c r="D678" s="50">
        <v>48</v>
      </c>
      <c r="E678" s="48">
        <f t="shared" si="20"/>
        <v>48</v>
      </c>
      <c r="F678" s="49" t="str">
        <f t="shared" si="21"/>
        <v> </v>
      </c>
    </row>
    <row r="679" spans="1:6">
      <c r="A679" s="27">
        <v>20827</v>
      </c>
      <c r="B679" s="29" t="s">
        <v>580</v>
      </c>
      <c r="C679" s="50">
        <f>SUM(C680:C683)</f>
        <v>0</v>
      </c>
      <c r="D679" s="50">
        <v>0</v>
      </c>
      <c r="E679" s="48">
        <f t="shared" si="20"/>
        <v>0</v>
      </c>
      <c r="F679" s="49" t="str">
        <f t="shared" si="21"/>
        <v> </v>
      </c>
    </row>
    <row r="680" hidden="1" spans="1:6">
      <c r="A680" s="27">
        <v>2082701</v>
      </c>
      <c r="B680" s="28" t="s">
        <v>581</v>
      </c>
      <c r="C680" s="50"/>
      <c r="D680" s="50"/>
      <c r="E680" s="48">
        <f t="shared" si="20"/>
        <v>0</v>
      </c>
      <c r="F680" s="49" t="str">
        <f t="shared" si="21"/>
        <v> </v>
      </c>
    </row>
    <row r="681" hidden="1" spans="1:6">
      <c r="A681" s="27">
        <v>2082702</v>
      </c>
      <c r="B681" s="28" t="s">
        <v>582</v>
      </c>
      <c r="C681" s="50"/>
      <c r="D681" s="50"/>
      <c r="E681" s="48">
        <f t="shared" si="20"/>
        <v>0</v>
      </c>
      <c r="F681" s="49" t="str">
        <f t="shared" si="21"/>
        <v> </v>
      </c>
    </row>
    <row r="682" hidden="1" spans="1:6">
      <c r="A682" s="27">
        <v>2082703</v>
      </c>
      <c r="B682" s="28" t="s">
        <v>583</v>
      </c>
      <c r="C682" s="50"/>
      <c r="D682" s="50"/>
      <c r="E682" s="48">
        <f t="shared" si="20"/>
        <v>0</v>
      </c>
      <c r="F682" s="49" t="str">
        <f t="shared" si="21"/>
        <v> </v>
      </c>
    </row>
    <row r="683" hidden="1" spans="1:6">
      <c r="A683" s="27">
        <v>2082799</v>
      </c>
      <c r="B683" s="28" t="s">
        <v>584</v>
      </c>
      <c r="C683" s="50"/>
      <c r="D683" s="50"/>
      <c r="E683" s="48">
        <f t="shared" si="20"/>
        <v>0</v>
      </c>
      <c r="F683" s="49" t="str">
        <f t="shared" si="21"/>
        <v> </v>
      </c>
    </row>
    <row r="684" spans="1:6">
      <c r="A684" s="27">
        <v>20828</v>
      </c>
      <c r="B684" s="29" t="s">
        <v>585</v>
      </c>
      <c r="C684" s="50">
        <f>SUM(C685:C691)</f>
        <v>0</v>
      </c>
      <c r="D684" s="50">
        <v>5</v>
      </c>
      <c r="E684" s="48">
        <f t="shared" si="20"/>
        <v>5</v>
      </c>
      <c r="F684" s="49" t="str">
        <f t="shared" si="21"/>
        <v> </v>
      </c>
    </row>
    <row r="685" hidden="1" spans="1:6">
      <c r="A685" s="27">
        <v>2082801</v>
      </c>
      <c r="B685" s="28" t="s">
        <v>101</v>
      </c>
      <c r="C685" s="50"/>
      <c r="D685" s="50"/>
      <c r="E685" s="48">
        <f t="shared" si="20"/>
        <v>0</v>
      </c>
      <c r="F685" s="49" t="str">
        <f t="shared" si="21"/>
        <v> </v>
      </c>
    </row>
    <row r="686" hidden="1" spans="1:6">
      <c r="A686" s="27">
        <v>2082802</v>
      </c>
      <c r="B686" s="28" t="s">
        <v>102</v>
      </c>
      <c r="C686" s="50"/>
      <c r="D686" s="50"/>
      <c r="E686" s="48">
        <f t="shared" si="20"/>
        <v>0</v>
      </c>
      <c r="F686" s="49" t="str">
        <f t="shared" si="21"/>
        <v> </v>
      </c>
    </row>
    <row r="687" hidden="1" spans="1:6">
      <c r="A687" s="27">
        <v>2082803</v>
      </c>
      <c r="B687" s="28" t="s">
        <v>103</v>
      </c>
      <c r="C687" s="50"/>
      <c r="D687" s="50"/>
      <c r="E687" s="48">
        <f t="shared" si="20"/>
        <v>0</v>
      </c>
      <c r="F687" s="49" t="str">
        <f t="shared" si="21"/>
        <v> </v>
      </c>
    </row>
    <row r="688" hidden="1" spans="1:6">
      <c r="A688" s="27">
        <v>2082804</v>
      </c>
      <c r="B688" s="28" t="s">
        <v>586</v>
      </c>
      <c r="C688" s="50"/>
      <c r="D688" s="50"/>
      <c r="E688" s="48">
        <f t="shared" si="20"/>
        <v>0</v>
      </c>
      <c r="F688" s="49" t="str">
        <f t="shared" si="21"/>
        <v> </v>
      </c>
    </row>
    <row r="689" hidden="1" spans="1:6">
      <c r="A689" s="27">
        <v>2082805</v>
      </c>
      <c r="B689" s="28" t="s">
        <v>587</v>
      </c>
      <c r="C689" s="50"/>
      <c r="D689" s="50"/>
      <c r="E689" s="48">
        <f t="shared" si="20"/>
        <v>0</v>
      </c>
      <c r="F689" s="49" t="str">
        <f t="shared" si="21"/>
        <v> </v>
      </c>
    </row>
    <row r="690" hidden="1" spans="1:6">
      <c r="A690" s="27">
        <v>2082850</v>
      </c>
      <c r="B690" s="28" t="s">
        <v>110</v>
      </c>
      <c r="C690" s="50"/>
      <c r="D690" s="50"/>
      <c r="E690" s="48">
        <f t="shared" si="20"/>
        <v>0</v>
      </c>
      <c r="F690" s="49" t="str">
        <f t="shared" si="21"/>
        <v> </v>
      </c>
    </row>
    <row r="691" spans="1:6">
      <c r="A691" s="27">
        <v>2082899</v>
      </c>
      <c r="B691" s="28" t="s">
        <v>588</v>
      </c>
      <c r="C691" s="50">
        <v>0</v>
      </c>
      <c r="D691" s="50">
        <v>5</v>
      </c>
      <c r="E691" s="48">
        <f t="shared" si="20"/>
        <v>5</v>
      </c>
      <c r="F691" s="49" t="str">
        <f t="shared" si="21"/>
        <v> </v>
      </c>
    </row>
    <row r="692" spans="1:6">
      <c r="A692" s="27">
        <v>20899</v>
      </c>
      <c r="B692" s="29" t="s">
        <v>589</v>
      </c>
      <c r="C692" s="50">
        <f>C693</f>
        <v>101</v>
      </c>
      <c r="D692" s="50">
        <v>5</v>
      </c>
      <c r="E692" s="48">
        <f t="shared" si="20"/>
        <v>-96</v>
      </c>
      <c r="F692" s="49">
        <f t="shared" si="21"/>
        <v>-95.049504950495</v>
      </c>
    </row>
    <row r="693" spans="1:6">
      <c r="A693" s="27">
        <v>2089901</v>
      </c>
      <c r="B693" s="28" t="s">
        <v>590</v>
      </c>
      <c r="C693" s="50">
        <v>101</v>
      </c>
      <c r="D693" s="50">
        <v>5</v>
      </c>
      <c r="E693" s="48">
        <f t="shared" si="20"/>
        <v>-96</v>
      </c>
      <c r="F693" s="49">
        <f t="shared" si="21"/>
        <v>-95.049504950495</v>
      </c>
    </row>
    <row r="694" spans="1:6">
      <c r="A694" s="29">
        <v>210</v>
      </c>
      <c r="B694" s="29" t="s">
        <v>591</v>
      </c>
      <c r="C694" s="50">
        <f>C695+C700+C713+C717+C729+C732+C736+C743+C747+C751+C754+C763+C765</f>
        <v>2320</v>
      </c>
      <c r="D694" s="50">
        <v>2090.9214</v>
      </c>
      <c r="E694" s="48">
        <f t="shared" si="20"/>
        <v>-229.0786</v>
      </c>
      <c r="F694" s="49">
        <f t="shared" si="21"/>
        <v>-9.87407758620689</v>
      </c>
    </row>
    <row r="695" spans="1:6">
      <c r="A695" s="27">
        <v>21001</v>
      </c>
      <c r="B695" s="29" t="s">
        <v>592</v>
      </c>
      <c r="C695" s="50">
        <f>SUM(C696:C699)</f>
        <v>0</v>
      </c>
      <c r="D695" s="50">
        <v>0</v>
      </c>
      <c r="E695" s="48">
        <f t="shared" si="20"/>
        <v>0</v>
      </c>
      <c r="F695" s="49" t="str">
        <f t="shared" si="21"/>
        <v> </v>
      </c>
    </row>
    <row r="696" hidden="1" spans="1:6">
      <c r="A696" s="27">
        <v>2100101</v>
      </c>
      <c r="B696" s="28" t="s">
        <v>101</v>
      </c>
      <c r="C696" s="50"/>
      <c r="D696" s="50"/>
      <c r="E696" s="48">
        <f t="shared" si="20"/>
        <v>0</v>
      </c>
      <c r="F696" s="49" t="str">
        <f t="shared" si="21"/>
        <v> </v>
      </c>
    </row>
    <row r="697" hidden="1" spans="1:6">
      <c r="A697" s="27">
        <v>2100102</v>
      </c>
      <c r="B697" s="28" t="s">
        <v>102</v>
      </c>
      <c r="C697" s="50"/>
      <c r="D697" s="50"/>
      <c r="E697" s="48">
        <f t="shared" si="20"/>
        <v>0</v>
      </c>
      <c r="F697" s="49" t="str">
        <f t="shared" si="21"/>
        <v> </v>
      </c>
    </row>
    <row r="698" hidden="1" spans="1:6">
      <c r="A698" s="27">
        <v>2100103</v>
      </c>
      <c r="B698" s="28" t="s">
        <v>103</v>
      </c>
      <c r="C698" s="50"/>
      <c r="D698" s="50"/>
      <c r="E698" s="48">
        <f t="shared" si="20"/>
        <v>0</v>
      </c>
      <c r="F698" s="49" t="str">
        <f t="shared" si="21"/>
        <v> </v>
      </c>
    </row>
    <row r="699" hidden="1" spans="1:6">
      <c r="A699" s="27">
        <v>2100199</v>
      </c>
      <c r="B699" s="28" t="s">
        <v>593</v>
      </c>
      <c r="C699" s="50"/>
      <c r="D699" s="50"/>
      <c r="E699" s="48">
        <f t="shared" si="20"/>
        <v>0</v>
      </c>
      <c r="F699" s="49" t="str">
        <f t="shared" si="21"/>
        <v> </v>
      </c>
    </row>
    <row r="700" spans="1:6">
      <c r="A700" s="27">
        <v>21002</v>
      </c>
      <c r="B700" s="29" t="s">
        <v>594</v>
      </c>
      <c r="C700" s="50">
        <f>SUM(C701:C712)</f>
        <v>0</v>
      </c>
      <c r="D700" s="50">
        <v>0</v>
      </c>
      <c r="E700" s="48">
        <f t="shared" si="20"/>
        <v>0</v>
      </c>
      <c r="F700" s="49" t="str">
        <f t="shared" si="21"/>
        <v> </v>
      </c>
    </row>
    <row r="701" hidden="1" spans="1:6">
      <c r="A701" s="27">
        <v>2100201</v>
      </c>
      <c r="B701" s="28" t="s">
        <v>595</v>
      </c>
      <c r="C701" s="50"/>
      <c r="D701" s="50"/>
      <c r="E701" s="48">
        <f t="shared" si="20"/>
        <v>0</v>
      </c>
      <c r="F701" s="49" t="str">
        <f t="shared" si="21"/>
        <v> </v>
      </c>
    </row>
    <row r="702" hidden="1" spans="1:6">
      <c r="A702" s="27">
        <v>2100202</v>
      </c>
      <c r="B702" s="28" t="s">
        <v>596</v>
      </c>
      <c r="C702" s="50"/>
      <c r="D702" s="50"/>
      <c r="E702" s="48">
        <f t="shared" si="20"/>
        <v>0</v>
      </c>
      <c r="F702" s="49" t="str">
        <f t="shared" si="21"/>
        <v> </v>
      </c>
    </row>
    <row r="703" hidden="1" spans="1:6">
      <c r="A703" s="27">
        <v>2100203</v>
      </c>
      <c r="B703" s="28" t="s">
        <v>597</v>
      </c>
      <c r="C703" s="50"/>
      <c r="D703" s="50"/>
      <c r="E703" s="48">
        <f t="shared" si="20"/>
        <v>0</v>
      </c>
      <c r="F703" s="49" t="str">
        <f t="shared" si="21"/>
        <v> </v>
      </c>
    </row>
    <row r="704" hidden="1" spans="1:6">
      <c r="A704" s="27">
        <v>2100204</v>
      </c>
      <c r="B704" s="28" t="s">
        <v>598</v>
      </c>
      <c r="C704" s="50"/>
      <c r="D704" s="50"/>
      <c r="E704" s="48">
        <f t="shared" si="20"/>
        <v>0</v>
      </c>
      <c r="F704" s="49" t="str">
        <f t="shared" si="21"/>
        <v> </v>
      </c>
    </row>
    <row r="705" hidden="1" spans="1:6">
      <c r="A705" s="27">
        <v>2100205</v>
      </c>
      <c r="B705" s="28" t="s">
        <v>599</v>
      </c>
      <c r="C705" s="50"/>
      <c r="D705" s="50"/>
      <c r="E705" s="48">
        <f t="shared" si="20"/>
        <v>0</v>
      </c>
      <c r="F705" s="49" t="str">
        <f t="shared" si="21"/>
        <v> </v>
      </c>
    </row>
    <row r="706" hidden="1" spans="1:6">
      <c r="A706" s="27">
        <v>2100206</v>
      </c>
      <c r="B706" s="28" t="s">
        <v>600</v>
      </c>
      <c r="C706" s="50"/>
      <c r="D706" s="50"/>
      <c r="E706" s="48">
        <f t="shared" si="20"/>
        <v>0</v>
      </c>
      <c r="F706" s="49" t="str">
        <f t="shared" si="21"/>
        <v> </v>
      </c>
    </row>
    <row r="707" hidden="1" spans="1:6">
      <c r="A707" s="27">
        <v>2100207</v>
      </c>
      <c r="B707" s="28" t="s">
        <v>601</v>
      </c>
      <c r="C707" s="50"/>
      <c r="D707" s="50"/>
      <c r="E707" s="48">
        <f t="shared" si="20"/>
        <v>0</v>
      </c>
      <c r="F707" s="49" t="str">
        <f t="shared" si="21"/>
        <v> </v>
      </c>
    </row>
    <row r="708" hidden="1" spans="1:6">
      <c r="A708" s="27">
        <v>2100208</v>
      </c>
      <c r="B708" s="28" t="s">
        <v>602</v>
      </c>
      <c r="C708" s="50"/>
      <c r="D708" s="50"/>
      <c r="E708" s="48">
        <f t="shared" si="20"/>
        <v>0</v>
      </c>
      <c r="F708" s="49" t="str">
        <f t="shared" si="21"/>
        <v> </v>
      </c>
    </row>
    <row r="709" hidden="1" spans="1:6">
      <c r="A709" s="27">
        <v>2100209</v>
      </c>
      <c r="B709" s="28" t="s">
        <v>603</v>
      </c>
      <c r="C709" s="50"/>
      <c r="D709" s="50"/>
      <c r="E709" s="48">
        <f t="shared" si="20"/>
        <v>0</v>
      </c>
      <c r="F709" s="49" t="str">
        <f t="shared" si="21"/>
        <v> </v>
      </c>
    </row>
    <row r="710" hidden="1" spans="1:6">
      <c r="A710" s="27">
        <v>2100210</v>
      </c>
      <c r="B710" s="28" t="s">
        <v>604</v>
      </c>
      <c r="C710" s="50"/>
      <c r="D710" s="50"/>
      <c r="E710" s="48">
        <f t="shared" ref="E710:E773" si="22">D710-C710</f>
        <v>0</v>
      </c>
      <c r="F710" s="49" t="str">
        <f t="shared" ref="F710:F773" si="23">IF(C710&lt;&gt;0,E710/C710*100," ")</f>
        <v> </v>
      </c>
    </row>
    <row r="711" hidden="1" spans="1:6">
      <c r="A711" s="27">
        <v>2100211</v>
      </c>
      <c r="B711" s="28" t="s">
        <v>605</v>
      </c>
      <c r="C711" s="50"/>
      <c r="D711" s="50"/>
      <c r="E711" s="48">
        <f t="shared" si="22"/>
        <v>0</v>
      </c>
      <c r="F711" s="49" t="str">
        <f t="shared" si="23"/>
        <v> </v>
      </c>
    </row>
    <row r="712" hidden="1" spans="1:6">
      <c r="A712" s="27">
        <v>2100299</v>
      </c>
      <c r="B712" s="28" t="s">
        <v>606</v>
      </c>
      <c r="C712" s="50"/>
      <c r="D712" s="50"/>
      <c r="E712" s="48">
        <f t="shared" si="22"/>
        <v>0</v>
      </c>
      <c r="F712" s="49" t="str">
        <f t="shared" si="23"/>
        <v> </v>
      </c>
    </row>
    <row r="713" spans="1:6">
      <c r="A713" s="27">
        <v>21003</v>
      </c>
      <c r="B713" s="29" t="s">
        <v>607</v>
      </c>
      <c r="C713" s="50">
        <f>SUM(C714:C716)</f>
        <v>77</v>
      </c>
      <c r="D713" s="50">
        <v>647.143</v>
      </c>
      <c r="E713" s="48">
        <f t="shared" si="22"/>
        <v>570.143</v>
      </c>
      <c r="F713" s="49">
        <f t="shared" si="23"/>
        <v>740.445454545455</v>
      </c>
    </row>
    <row r="714" hidden="1" spans="1:6">
      <c r="A714" s="27">
        <v>2100301</v>
      </c>
      <c r="B714" s="28" t="s">
        <v>608</v>
      </c>
      <c r="C714" s="50"/>
      <c r="D714" s="50"/>
      <c r="E714" s="48">
        <f t="shared" si="22"/>
        <v>0</v>
      </c>
      <c r="F714" s="49" t="str">
        <f t="shared" si="23"/>
        <v> </v>
      </c>
    </row>
    <row r="715" spans="1:6">
      <c r="A715" s="27">
        <v>2100302</v>
      </c>
      <c r="B715" s="28" t="s">
        <v>609</v>
      </c>
      <c r="C715" s="50">
        <v>4</v>
      </c>
      <c r="D715" s="50">
        <v>595.543</v>
      </c>
      <c r="E715" s="48">
        <f t="shared" si="22"/>
        <v>591.543</v>
      </c>
      <c r="F715" s="49">
        <f t="shared" si="23"/>
        <v>14788.575</v>
      </c>
    </row>
    <row r="716" spans="1:6">
      <c r="A716" s="27">
        <v>2100399</v>
      </c>
      <c r="B716" s="28" t="s">
        <v>610</v>
      </c>
      <c r="C716" s="50">
        <v>73</v>
      </c>
      <c r="D716" s="50">
        <v>51.6</v>
      </c>
      <c r="E716" s="48">
        <f t="shared" si="22"/>
        <v>-21.4</v>
      </c>
      <c r="F716" s="49">
        <f t="shared" si="23"/>
        <v>-29.3150684931507</v>
      </c>
    </row>
    <row r="717" spans="1:6">
      <c r="A717" s="27">
        <v>21004</v>
      </c>
      <c r="B717" s="29" t="s">
        <v>611</v>
      </c>
      <c r="C717" s="50">
        <f>SUM(C718:C728)</f>
        <v>10</v>
      </c>
      <c r="D717" s="50">
        <v>0</v>
      </c>
      <c r="E717" s="48">
        <f t="shared" si="22"/>
        <v>-10</v>
      </c>
      <c r="F717" s="49">
        <f t="shared" si="23"/>
        <v>-100</v>
      </c>
    </row>
    <row r="718" hidden="1" spans="1:6">
      <c r="A718" s="27">
        <v>2100401</v>
      </c>
      <c r="B718" s="28" t="s">
        <v>612</v>
      </c>
      <c r="C718" s="50"/>
      <c r="D718" s="50"/>
      <c r="E718" s="48">
        <f t="shared" si="22"/>
        <v>0</v>
      </c>
      <c r="F718" s="49" t="str">
        <f t="shared" si="23"/>
        <v> </v>
      </c>
    </row>
    <row r="719" hidden="1" spans="1:6">
      <c r="A719" s="27">
        <v>2100402</v>
      </c>
      <c r="B719" s="28" t="s">
        <v>613</v>
      </c>
      <c r="C719" s="50"/>
      <c r="D719" s="50"/>
      <c r="E719" s="48">
        <f t="shared" si="22"/>
        <v>0</v>
      </c>
      <c r="F719" s="49" t="str">
        <f t="shared" si="23"/>
        <v> </v>
      </c>
    </row>
    <row r="720" hidden="1" spans="1:6">
      <c r="A720" s="27">
        <v>2100403</v>
      </c>
      <c r="B720" s="28" t="s">
        <v>614</v>
      </c>
      <c r="C720" s="50"/>
      <c r="D720" s="50"/>
      <c r="E720" s="48">
        <f t="shared" si="22"/>
        <v>0</v>
      </c>
      <c r="F720" s="49" t="str">
        <f t="shared" si="23"/>
        <v> </v>
      </c>
    </row>
    <row r="721" hidden="1" spans="1:6">
      <c r="A721" s="27">
        <v>2100404</v>
      </c>
      <c r="B721" s="28" t="s">
        <v>615</v>
      </c>
      <c r="C721" s="50"/>
      <c r="D721" s="50"/>
      <c r="E721" s="48">
        <f t="shared" si="22"/>
        <v>0</v>
      </c>
      <c r="F721" s="49" t="str">
        <f t="shared" si="23"/>
        <v> </v>
      </c>
    </row>
    <row r="722" hidden="1" spans="1:6">
      <c r="A722" s="27">
        <v>2100405</v>
      </c>
      <c r="B722" s="28" t="s">
        <v>616</v>
      </c>
      <c r="C722" s="50"/>
      <c r="D722" s="50"/>
      <c r="E722" s="48">
        <f t="shared" si="22"/>
        <v>0</v>
      </c>
      <c r="F722" s="49" t="str">
        <f t="shared" si="23"/>
        <v> </v>
      </c>
    </row>
    <row r="723" hidden="1" spans="1:6">
      <c r="A723" s="27">
        <v>2100406</v>
      </c>
      <c r="B723" s="28" t="s">
        <v>617</v>
      </c>
      <c r="C723" s="50"/>
      <c r="D723" s="50"/>
      <c r="E723" s="48">
        <f t="shared" si="22"/>
        <v>0</v>
      </c>
      <c r="F723" s="49" t="str">
        <f t="shared" si="23"/>
        <v> </v>
      </c>
    </row>
    <row r="724" hidden="1" spans="1:6">
      <c r="A724" s="27">
        <v>2100407</v>
      </c>
      <c r="B724" s="28" t="s">
        <v>618</v>
      </c>
      <c r="C724" s="50"/>
      <c r="D724" s="50"/>
      <c r="E724" s="48">
        <f t="shared" si="22"/>
        <v>0</v>
      </c>
      <c r="F724" s="49" t="str">
        <f t="shared" si="23"/>
        <v> </v>
      </c>
    </row>
    <row r="725" hidden="1" spans="1:6">
      <c r="A725" s="27">
        <v>2100408</v>
      </c>
      <c r="B725" s="28" t="s">
        <v>619</v>
      </c>
      <c r="C725" s="50"/>
      <c r="D725" s="50"/>
      <c r="E725" s="48">
        <f t="shared" si="22"/>
        <v>0</v>
      </c>
      <c r="F725" s="49" t="str">
        <f t="shared" si="23"/>
        <v> </v>
      </c>
    </row>
    <row r="726" spans="1:6">
      <c r="A726" s="27">
        <v>2100409</v>
      </c>
      <c r="B726" s="28" t="s">
        <v>620</v>
      </c>
      <c r="C726" s="50">
        <v>10</v>
      </c>
      <c r="D726" s="50">
        <v>0</v>
      </c>
      <c r="E726" s="48">
        <f t="shared" si="22"/>
        <v>-10</v>
      </c>
      <c r="F726" s="49">
        <f t="shared" si="23"/>
        <v>-100</v>
      </c>
    </row>
    <row r="727" hidden="1" spans="1:6">
      <c r="A727" s="27">
        <v>2100410</v>
      </c>
      <c r="B727" s="28" t="s">
        <v>621</v>
      </c>
      <c r="C727" s="50"/>
      <c r="D727" s="50"/>
      <c r="E727" s="48">
        <f t="shared" si="22"/>
        <v>0</v>
      </c>
      <c r="F727" s="49" t="str">
        <f t="shared" si="23"/>
        <v> </v>
      </c>
    </row>
    <row r="728" hidden="1" spans="1:6">
      <c r="A728" s="27">
        <v>2100499</v>
      </c>
      <c r="B728" s="28" t="s">
        <v>622</v>
      </c>
      <c r="C728" s="50"/>
      <c r="D728" s="50"/>
      <c r="E728" s="48">
        <f t="shared" si="22"/>
        <v>0</v>
      </c>
      <c r="F728" s="49" t="str">
        <f t="shared" si="23"/>
        <v> </v>
      </c>
    </row>
    <row r="729" spans="1:6">
      <c r="A729" s="27">
        <v>21006</v>
      </c>
      <c r="B729" s="29" t="s">
        <v>623</v>
      </c>
      <c r="C729" s="50">
        <f>SUM(C730:C731)</f>
        <v>0</v>
      </c>
      <c r="D729" s="50">
        <v>0</v>
      </c>
      <c r="E729" s="48">
        <f t="shared" si="22"/>
        <v>0</v>
      </c>
      <c r="F729" s="49" t="str">
        <f t="shared" si="23"/>
        <v> </v>
      </c>
    </row>
    <row r="730" hidden="1" spans="1:6">
      <c r="A730" s="27">
        <v>2100601</v>
      </c>
      <c r="B730" s="28" t="s">
        <v>624</v>
      </c>
      <c r="C730" s="50"/>
      <c r="D730" s="50"/>
      <c r="E730" s="48">
        <f t="shared" si="22"/>
        <v>0</v>
      </c>
      <c r="F730" s="49" t="str">
        <f t="shared" si="23"/>
        <v> </v>
      </c>
    </row>
    <row r="731" hidden="1" spans="1:6">
      <c r="A731" s="27">
        <v>2100699</v>
      </c>
      <c r="B731" s="28" t="s">
        <v>625</v>
      </c>
      <c r="C731" s="50"/>
      <c r="D731" s="50"/>
      <c r="E731" s="48">
        <f t="shared" si="22"/>
        <v>0</v>
      </c>
      <c r="F731" s="49" t="str">
        <f t="shared" si="23"/>
        <v> </v>
      </c>
    </row>
    <row r="732" spans="1:6">
      <c r="A732" s="27">
        <v>21007</v>
      </c>
      <c r="B732" s="29" t="s">
        <v>626</v>
      </c>
      <c r="C732" s="50">
        <f>SUM(C733:C735)</f>
        <v>491</v>
      </c>
      <c r="D732" s="50">
        <v>439.7</v>
      </c>
      <c r="E732" s="48">
        <f t="shared" si="22"/>
        <v>-51.3</v>
      </c>
      <c r="F732" s="49">
        <f t="shared" si="23"/>
        <v>-10.4480651731161</v>
      </c>
    </row>
    <row r="733" hidden="1" spans="1:6">
      <c r="A733" s="27">
        <v>2100716</v>
      </c>
      <c r="B733" s="28" t="s">
        <v>627</v>
      </c>
      <c r="C733" s="50"/>
      <c r="D733" s="50"/>
      <c r="E733" s="48">
        <f t="shared" si="22"/>
        <v>0</v>
      </c>
      <c r="F733" s="49" t="str">
        <f t="shared" si="23"/>
        <v> </v>
      </c>
    </row>
    <row r="734" spans="1:6">
      <c r="A734" s="27">
        <v>2100717</v>
      </c>
      <c r="B734" s="28" t="s">
        <v>628</v>
      </c>
      <c r="C734" s="50">
        <v>398</v>
      </c>
      <c r="D734" s="50">
        <v>439.7</v>
      </c>
      <c r="E734" s="48">
        <f t="shared" si="22"/>
        <v>41.7</v>
      </c>
      <c r="F734" s="49">
        <f t="shared" si="23"/>
        <v>10.4773869346734</v>
      </c>
    </row>
    <row r="735" spans="1:6">
      <c r="A735" s="27">
        <v>2100799</v>
      </c>
      <c r="B735" s="28" t="s">
        <v>629</v>
      </c>
      <c r="C735" s="50">
        <v>93</v>
      </c>
      <c r="D735" s="50">
        <v>0</v>
      </c>
      <c r="E735" s="48">
        <f t="shared" si="22"/>
        <v>-93</v>
      </c>
      <c r="F735" s="49">
        <f t="shared" si="23"/>
        <v>-100</v>
      </c>
    </row>
    <row r="736" spans="1:6">
      <c r="A736" s="27">
        <v>21011</v>
      </c>
      <c r="B736" s="29" t="s">
        <v>630</v>
      </c>
      <c r="C736" s="50">
        <f>C737+C738+C741+C742</f>
        <v>236</v>
      </c>
      <c r="D736" s="50">
        <v>473</v>
      </c>
      <c r="E736" s="48">
        <f t="shared" si="22"/>
        <v>237</v>
      </c>
      <c r="F736" s="49">
        <f t="shared" si="23"/>
        <v>100.423728813559</v>
      </c>
    </row>
    <row r="737" spans="1:6">
      <c r="A737" s="27">
        <v>2101101</v>
      </c>
      <c r="B737" s="28" t="s">
        <v>631</v>
      </c>
      <c r="C737" s="50">
        <v>34</v>
      </c>
      <c r="D737" s="50">
        <v>24</v>
      </c>
      <c r="E737" s="48">
        <f t="shared" si="22"/>
        <v>-10</v>
      </c>
      <c r="F737" s="49">
        <f t="shared" si="23"/>
        <v>-29.4117647058824</v>
      </c>
    </row>
    <row r="738" spans="1:6">
      <c r="A738" s="27">
        <v>2101102</v>
      </c>
      <c r="B738" s="28" t="s">
        <v>632</v>
      </c>
      <c r="C738" s="50">
        <f>C739+C740</f>
        <v>121</v>
      </c>
      <c r="D738" s="50">
        <v>110.5</v>
      </c>
      <c r="E738" s="48">
        <f t="shared" si="22"/>
        <v>-10.5</v>
      </c>
      <c r="F738" s="49">
        <f t="shared" si="23"/>
        <v>-8.67768595041322</v>
      </c>
    </row>
    <row r="739" spans="1:6">
      <c r="A739" s="27">
        <v>210110201</v>
      </c>
      <c r="B739" s="28" t="s">
        <v>633</v>
      </c>
      <c r="C739" s="50">
        <v>108</v>
      </c>
      <c r="D739" s="50">
        <v>99</v>
      </c>
      <c r="E739" s="48">
        <f t="shared" si="22"/>
        <v>-9</v>
      </c>
      <c r="F739" s="49">
        <f t="shared" si="23"/>
        <v>-8.33333333333333</v>
      </c>
    </row>
    <row r="740" spans="1:6">
      <c r="A740" s="27">
        <v>210110202</v>
      </c>
      <c r="B740" s="28" t="s">
        <v>634</v>
      </c>
      <c r="C740" s="50">
        <v>13</v>
      </c>
      <c r="D740" s="50">
        <v>11.5</v>
      </c>
      <c r="E740" s="48">
        <f t="shared" si="22"/>
        <v>-1.5</v>
      </c>
      <c r="F740" s="49">
        <f t="shared" si="23"/>
        <v>-11.5384615384615</v>
      </c>
    </row>
    <row r="741" spans="1:6">
      <c r="A741" s="27">
        <v>2101103</v>
      </c>
      <c r="B741" s="28" t="s">
        <v>635</v>
      </c>
      <c r="C741" s="50">
        <v>81</v>
      </c>
      <c r="D741" s="50">
        <v>338.5</v>
      </c>
      <c r="E741" s="48">
        <f t="shared" si="22"/>
        <v>257.5</v>
      </c>
      <c r="F741" s="49">
        <f t="shared" si="23"/>
        <v>317.901234567901</v>
      </c>
    </row>
    <row r="742" hidden="1" spans="1:6">
      <c r="A742" s="27">
        <v>2101199</v>
      </c>
      <c r="B742" s="28" t="s">
        <v>636</v>
      </c>
      <c r="C742" s="50"/>
      <c r="D742" s="50"/>
      <c r="E742" s="48">
        <f t="shared" si="22"/>
        <v>0</v>
      </c>
      <c r="F742" s="49" t="str">
        <f t="shared" si="23"/>
        <v> </v>
      </c>
    </row>
    <row r="743" spans="1:6">
      <c r="A743" s="27">
        <v>21012</v>
      </c>
      <c r="B743" s="29" t="s">
        <v>637</v>
      </c>
      <c r="C743" s="50">
        <f>SUM(C744:C746)</f>
        <v>1329</v>
      </c>
      <c r="D743" s="50">
        <v>438</v>
      </c>
      <c r="E743" s="48">
        <f t="shared" si="22"/>
        <v>-891</v>
      </c>
      <c r="F743" s="49">
        <f t="shared" si="23"/>
        <v>-67.0428893905192</v>
      </c>
    </row>
    <row r="744" hidden="1" spans="1:6">
      <c r="A744" s="27">
        <v>2101201</v>
      </c>
      <c r="B744" s="28" t="s">
        <v>638</v>
      </c>
      <c r="C744" s="50"/>
      <c r="D744" s="50"/>
      <c r="E744" s="48">
        <f t="shared" si="22"/>
        <v>0</v>
      </c>
      <c r="F744" s="49" t="str">
        <f t="shared" si="23"/>
        <v> </v>
      </c>
    </row>
    <row r="745" spans="1:6">
      <c r="A745" s="27">
        <v>2101202</v>
      </c>
      <c r="B745" s="28" t="s">
        <v>639</v>
      </c>
      <c r="C745" s="50">
        <v>1329</v>
      </c>
      <c r="D745" s="50">
        <v>438</v>
      </c>
      <c r="E745" s="48">
        <f t="shared" si="22"/>
        <v>-891</v>
      </c>
      <c r="F745" s="49">
        <f t="shared" si="23"/>
        <v>-67.0428893905192</v>
      </c>
    </row>
    <row r="746" hidden="1" spans="1:6">
      <c r="A746" s="27">
        <v>2101299</v>
      </c>
      <c r="B746" s="28" t="s">
        <v>640</v>
      </c>
      <c r="C746" s="50"/>
      <c r="D746" s="50"/>
      <c r="E746" s="48">
        <f t="shared" si="22"/>
        <v>0</v>
      </c>
      <c r="F746" s="49" t="str">
        <f t="shared" si="23"/>
        <v> </v>
      </c>
    </row>
    <row r="747" spans="1:6">
      <c r="A747" s="27">
        <v>21013</v>
      </c>
      <c r="B747" s="29" t="s">
        <v>641</v>
      </c>
      <c r="C747" s="50">
        <f>SUM(C748:C750)</f>
        <v>174</v>
      </c>
      <c r="D747" s="50">
        <v>93.0784</v>
      </c>
      <c r="E747" s="48">
        <f t="shared" si="22"/>
        <v>-80.9216</v>
      </c>
      <c r="F747" s="49">
        <f t="shared" si="23"/>
        <v>-46.5066666666667</v>
      </c>
    </row>
    <row r="748" spans="1:6">
      <c r="A748" s="27">
        <v>2101301</v>
      </c>
      <c r="B748" s="28" t="s">
        <v>642</v>
      </c>
      <c r="C748" s="50">
        <v>91</v>
      </c>
      <c r="D748" s="50">
        <v>4</v>
      </c>
      <c r="E748" s="48">
        <f t="shared" si="22"/>
        <v>-87</v>
      </c>
      <c r="F748" s="49">
        <f t="shared" si="23"/>
        <v>-95.6043956043956</v>
      </c>
    </row>
    <row r="749" hidden="1" spans="1:6">
      <c r="A749" s="27">
        <v>2101302</v>
      </c>
      <c r="B749" s="28" t="s">
        <v>643</v>
      </c>
      <c r="C749" s="50"/>
      <c r="D749" s="50"/>
      <c r="E749" s="48">
        <f t="shared" si="22"/>
        <v>0</v>
      </c>
      <c r="F749" s="49" t="str">
        <f t="shared" si="23"/>
        <v> </v>
      </c>
    </row>
    <row r="750" spans="1:6">
      <c r="A750" s="27">
        <v>2101399</v>
      </c>
      <c r="B750" s="28" t="s">
        <v>644</v>
      </c>
      <c r="C750" s="50">
        <v>83</v>
      </c>
      <c r="D750" s="50">
        <v>89.0784</v>
      </c>
      <c r="E750" s="48">
        <f t="shared" si="22"/>
        <v>6.0784</v>
      </c>
      <c r="F750" s="49">
        <f t="shared" si="23"/>
        <v>7.32337349397591</v>
      </c>
    </row>
    <row r="751" spans="1:6">
      <c r="A751" s="27">
        <v>21014</v>
      </c>
      <c r="B751" s="29" t="s">
        <v>645</v>
      </c>
      <c r="C751" s="50">
        <f>SUM(C752:C753)</f>
        <v>3</v>
      </c>
      <c r="D751" s="50">
        <v>0</v>
      </c>
      <c r="E751" s="48">
        <f t="shared" si="22"/>
        <v>-3</v>
      </c>
      <c r="F751" s="49">
        <f t="shared" si="23"/>
        <v>-100</v>
      </c>
    </row>
    <row r="752" spans="1:6">
      <c r="A752" s="27">
        <v>2101401</v>
      </c>
      <c r="B752" s="28" t="s">
        <v>646</v>
      </c>
      <c r="C752" s="50">
        <v>3</v>
      </c>
      <c r="D752" s="50">
        <v>0</v>
      </c>
      <c r="E752" s="48">
        <f t="shared" si="22"/>
        <v>-3</v>
      </c>
      <c r="F752" s="49">
        <f t="shared" si="23"/>
        <v>-100</v>
      </c>
    </row>
    <row r="753" hidden="1" spans="1:6">
      <c r="A753" s="27">
        <v>2101499</v>
      </c>
      <c r="B753" s="28" t="s">
        <v>647</v>
      </c>
      <c r="C753" s="50"/>
      <c r="D753" s="50"/>
      <c r="E753" s="48">
        <f t="shared" si="22"/>
        <v>0</v>
      </c>
      <c r="F753" s="49" t="str">
        <f t="shared" si="23"/>
        <v> </v>
      </c>
    </row>
    <row r="754" spans="1:6">
      <c r="A754" s="27">
        <v>21015</v>
      </c>
      <c r="B754" s="29" t="s">
        <v>648</v>
      </c>
      <c r="C754" s="50">
        <f>SUM(C755:C762)</f>
        <v>0</v>
      </c>
      <c r="D754" s="50">
        <v>0</v>
      </c>
      <c r="E754" s="48">
        <f t="shared" si="22"/>
        <v>0</v>
      </c>
      <c r="F754" s="49" t="str">
        <f t="shared" si="23"/>
        <v> </v>
      </c>
    </row>
    <row r="755" hidden="1" spans="1:6">
      <c r="A755" s="27">
        <v>2101501</v>
      </c>
      <c r="B755" s="28" t="s">
        <v>101</v>
      </c>
      <c r="C755" s="50"/>
      <c r="D755" s="50"/>
      <c r="E755" s="48">
        <f t="shared" si="22"/>
        <v>0</v>
      </c>
      <c r="F755" s="49" t="str">
        <f t="shared" si="23"/>
        <v> </v>
      </c>
    </row>
    <row r="756" hidden="1" spans="1:6">
      <c r="A756" s="27">
        <v>2101502</v>
      </c>
      <c r="B756" s="28" t="s">
        <v>102</v>
      </c>
      <c r="C756" s="50"/>
      <c r="D756" s="50"/>
      <c r="E756" s="48">
        <f t="shared" si="22"/>
        <v>0</v>
      </c>
      <c r="F756" s="49" t="str">
        <f t="shared" si="23"/>
        <v> </v>
      </c>
    </row>
    <row r="757" hidden="1" spans="1:6">
      <c r="A757" s="27">
        <v>2101503</v>
      </c>
      <c r="B757" s="28" t="s">
        <v>103</v>
      </c>
      <c r="C757" s="50"/>
      <c r="D757" s="50"/>
      <c r="E757" s="48">
        <f t="shared" si="22"/>
        <v>0</v>
      </c>
      <c r="F757" s="49" t="str">
        <f t="shared" si="23"/>
        <v> </v>
      </c>
    </row>
    <row r="758" hidden="1" spans="1:6">
      <c r="A758" s="27">
        <v>2101504</v>
      </c>
      <c r="B758" s="28" t="s">
        <v>143</v>
      </c>
      <c r="C758" s="50"/>
      <c r="D758" s="50"/>
      <c r="E758" s="48">
        <f t="shared" si="22"/>
        <v>0</v>
      </c>
      <c r="F758" s="49" t="str">
        <f t="shared" si="23"/>
        <v> </v>
      </c>
    </row>
    <row r="759" hidden="1" spans="1:6">
      <c r="A759" s="27">
        <v>2101505</v>
      </c>
      <c r="B759" s="28" t="s">
        <v>649</v>
      </c>
      <c r="C759" s="50"/>
      <c r="D759" s="50"/>
      <c r="E759" s="48">
        <f t="shared" si="22"/>
        <v>0</v>
      </c>
      <c r="F759" s="49" t="str">
        <f t="shared" si="23"/>
        <v> </v>
      </c>
    </row>
    <row r="760" hidden="1" spans="1:6">
      <c r="A760" s="27">
        <v>2101506</v>
      </c>
      <c r="B760" s="28" t="s">
        <v>650</v>
      </c>
      <c r="C760" s="50"/>
      <c r="D760" s="50"/>
      <c r="E760" s="48">
        <f t="shared" si="22"/>
        <v>0</v>
      </c>
      <c r="F760" s="49" t="str">
        <f t="shared" si="23"/>
        <v> </v>
      </c>
    </row>
    <row r="761" hidden="1" spans="1:6">
      <c r="A761" s="27">
        <v>2101550</v>
      </c>
      <c r="B761" s="28" t="s">
        <v>110</v>
      </c>
      <c r="C761" s="50"/>
      <c r="D761" s="50"/>
      <c r="E761" s="48">
        <f t="shared" si="22"/>
        <v>0</v>
      </c>
      <c r="F761" s="49" t="str">
        <f t="shared" si="23"/>
        <v> </v>
      </c>
    </row>
    <row r="762" hidden="1" spans="1:6">
      <c r="A762" s="27">
        <v>2101599</v>
      </c>
      <c r="B762" s="28" t="s">
        <v>651</v>
      </c>
      <c r="C762" s="50"/>
      <c r="D762" s="50"/>
      <c r="E762" s="48">
        <f t="shared" si="22"/>
        <v>0</v>
      </c>
      <c r="F762" s="49" t="str">
        <f t="shared" si="23"/>
        <v> </v>
      </c>
    </row>
    <row r="763" spans="1:6">
      <c r="A763" s="27">
        <v>21016</v>
      </c>
      <c r="B763" s="29" t="s">
        <v>652</v>
      </c>
      <c r="C763" s="50">
        <f>C764</f>
        <v>0</v>
      </c>
      <c r="D763" s="50">
        <v>0</v>
      </c>
      <c r="E763" s="48">
        <f t="shared" si="22"/>
        <v>0</v>
      </c>
      <c r="F763" s="49" t="str">
        <f t="shared" si="23"/>
        <v> </v>
      </c>
    </row>
    <row r="764" hidden="1" spans="1:6">
      <c r="A764" s="27">
        <v>2101601</v>
      </c>
      <c r="B764" s="28" t="s">
        <v>653</v>
      </c>
      <c r="C764" s="50"/>
      <c r="D764" s="50"/>
      <c r="E764" s="48">
        <f t="shared" si="22"/>
        <v>0</v>
      </c>
      <c r="F764" s="49" t="str">
        <f t="shared" si="23"/>
        <v> </v>
      </c>
    </row>
    <row r="765" spans="1:6">
      <c r="A765" s="27">
        <v>21099</v>
      </c>
      <c r="B765" s="29" t="s">
        <v>654</v>
      </c>
      <c r="C765" s="50">
        <f>C766</f>
        <v>0</v>
      </c>
      <c r="D765" s="50">
        <v>0</v>
      </c>
      <c r="E765" s="48">
        <f t="shared" si="22"/>
        <v>0</v>
      </c>
      <c r="F765" s="49" t="str">
        <f t="shared" si="23"/>
        <v> </v>
      </c>
    </row>
    <row r="766" hidden="1" spans="1:6">
      <c r="A766" s="27">
        <v>2109901</v>
      </c>
      <c r="B766" s="28" t="s">
        <v>655</v>
      </c>
      <c r="C766" s="50"/>
      <c r="D766" s="50"/>
      <c r="E766" s="48">
        <f t="shared" si="22"/>
        <v>0</v>
      </c>
      <c r="F766" s="49" t="str">
        <f t="shared" si="23"/>
        <v> </v>
      </c>
    </row>
    <row r="767" spans="1:6">
      <c r="A767" s="29">
        <v>211</v>
      </c>
      <c r="B767" s="29" t="s">
        <v>656</v>
      </c>
      <c r="C767" s="50">
        <f>C768+C777+C781+C789+C795+C802+C808+C811+C814+C816+C818+C824+C826+C828+C843</f>
        <v>18</v>
      </c>
      <c r="D767" s="50">
        <v>0</v>
      </c>
      <c r="E767" s="48">
        <f t="shared" si="22"/>
        <v>-18</v>
      </c>
      <c r="F767" s="49">
        <f t="shared" si="23"/>
        <v>-100</v>
      </c>
    </row>
    <row r="768" spans="1:6">
      <c r="A768" s="27">
        <v>21101</v>
      </c>
      <c r="B768" s="29" t="s">
        <v>657</v>
      </c>
      <c r="C768" s="50">
        <f>SUM(C769:C776)</f>
        <v>0</v>
      </c>
      <c r="D768" s="50">
        <v>0</v>
      </c>
      <c r="E768" s="48">
        <f t="shared" si="22"/>
        <v>0</v>
      </c>
      <c r="F768" s="49" t="str">
        <f t="shared" si="23"/>
        <v> </v>
      </c>
    </row>
    <row r="769" hidden="1" spans="1:6">
      <c r="A769" s="27">
        <v>2110101</v>
      </c>
      <c r="B769" s="28" t="s">
        <v>101</v>
      </c>
      <c r="C769" s="50"/>
      <c r="D769" s="50"/>
      <c r="E769" s="48">
        <f t="shared" si="22"/>
        <v>0</v>
      </c>
      <c r="F769" s="49" t="str">
        <f t="shared" si="23"/>
        <v> </v>
      </c>
    </row>
    <row r="770" hidden="1" spans="1:6">
      <c r="A770" s="27">
        <v>2110102</v>
      </c>
      <c r="B770" s="28" t="s">
        <v>102</v>
      </c>
      <c r="C770" s="50"/>
      <c r="D770" s="50"/>
      <c r="E770" s="48">
        <f t="shared" si="22"/>
        <v>0</v>
      </c>
      <c r="F770" s="49" t="str">
        <f t="shared" si="23"/>
        <v> </v>
      </c>
    </row>
    <row r="771" hidden="1" spans="1:6">
      <c r="A771" s="27">
        <v>2110103</v>
      </c>
      <c r="B771" s="28" t="s">
        <v>103</v>
      </c>
      <c r="C771" s="50"/>
      <c r="D771" s="50"/>
      <c r="E771" s="48">
        <f t="shared" si="22"/>
        <v>0</v>
      </c>
      <c r="F771" s="49" t="str">
        <f t="shared" si="23"/>
        <v> </v>
      </c>
    </row>
    <row r="772" hidden="1" spans="1:6">
      <c r="A772" s="27">
        <v>2110104</v>
      </c>
      <c r="B772" s="28" t="s">
        <v>658</v>
      </c>
      <c r="C772" s="50"/>
      <c r="D772" s="50"/>
      <c r="E772" s="48">
        <f t="shared" si="22"/>
        <v>0</v>
      </c>
      <c r="F772" s="49" t="str">
        <f t="shared" si="23"/>
        <v> </v>
      </c>
    </row>
    <row r="773" hidden="1" spans="1:6">
      <c r="A773" s="27">
        <v>2110105</v>
      </c>
      <c r="B773" s="28" t="s">
        <v>659</v>
      </c>
      <c r="C773" s="50"/>
      <c r="D773" s="50"/>
      <c r="E773" s="48">
        <f t="shared" si="22"/>
        <v>0</v>
      </c>
      <c r="F773" s="49" t="str">
        <f t="shared" si="23"/>
        <v> </v>
      </c>
    </row>
    <row r="774" hidden="1" spans="1:6">
      <c r="A774" s="27">
        <v>2110106</v>
      </c>
      <c r="B774" s="28" t="s">
        <v>660</v>
      </c>
      <c r="C774" s="50"/>
      <c r="D774" s="50"/>
      <c r="E774" s="48">
        <f t="shared" ref="E774:E837" si="24">D774-C774</f>
        <v>0</v>
      </c>
      <c r="F774" s="49" t="str">
        <f t="shared" ref="F774:F837" si="25">IF(C774&lt;&gt;0,E774/C774*100," ")</f>
        <v> </v>
      </c>
    </row>
    <row r="775" hidden="1" spans="1:6">
      <c r="A775" s="27">
        <v>2110107</v>
      </c>
      <c r="B775" s="28" t="s">
        <v>661</v>
      </c>
      <c r="C775" s="50"/>
      <c r="D775" s="50"/>
      <c r="E775" s="48">
        <f t="shared" si="24"/>
        <v>0</v>
      </c>
      <c r="F775" s="49" t="str">
        <f t="shared" si="25"/>
        <v> </v>
      </c>
    </row>
    <row r="776" hidden="1" spans="1:6">
      <c r="A776" s="27">
        <v>2110199</v>
      </c>
      <c r="B776" s="28" t="s">
        <v>662</v>
      </c>
      <c r="C776" s="50"/>
      <c r="D776" s="50"/>
      <c r="E776" s="48">
        <f t="shared" si="24"/>
        <v>0</v>
      </c>
      <c r="F776" s="49" t="str">
        <f t="shared" si="25"/>
        <v> </v>
      </c>
    </row>
    <row r="777" spans="1:6">
      <c r="A777" s="27">
        <v>21102</v>
      </c>
      <c r="B777" s="29" t="s">
        <v>663</v>
      </c>
      <c r="C777" s="50">
        <f>SUM(C778:C780)</f>
        <v>0</v>
      </c>
      <c r="D777" s="50">
        <v>0</v>
      </c>
      <c r="E777" s="48">
        <f t="shared" si="24"/>
        <v>0</v>
      </c>
      <c r="F777" s="49" t="str">
        <f t="shared" si="25"/>
        <v> </v>
      </c>
    </row>
    <row r="778" hidden="1" spans="1:6">
      <c r="A778" s="27">
        <v>2110203</v>
      </c>
      <c r="B778" s="28" t="s">
        <v>664</v>
      </c>
      <c r="C778" s="50"/>
      <c r="D778" s="50"/>
      <c r="E778" s="48">
        <f t="shared" si="24"/>
        <v>0</v>
      </c>
      <c r="F778" s="49" t="str">
        <f t="shared" si="25"/>
        <v> </v>
      </c>
    </row>
    <row r="779" hidden="1" spans="1:6">
      <c r="A779" s="27">
        <v>2110204</v>
      </c>
      <c r="B779" s="28" t="s">
        <v>665</v>
      </c>
      <c r="C779" s="50"/>
      <c r="D779" s="50"/>
      <c r="E779" s="48">
        <f t="shared" si="24"/>
        <v>0</v>
      </c>
      <c r="F779" s="49" t="str">
        <f t="shared" si="25"/>
        <v> </v>
      </c>
    </row>
    <row r="780" hidden="1" spans="1:6">
      <c r="A780" s="27">
        <v>2110299</v>
      </c>
      <c r="B780" s="28" t="s">
        <v>666</v>
      </c>
      <c r="C780" s="50"/>
      <c r="D780" s="50"/>
      <c r="E780" s="48">
        <f t="shared" si="24"/>
        <v>0</v>
      </c>
      <c r="F780" s="49" t="str">
        <f t="shared" si="25"/>
        <v> </v>
      </c>
    </row>
    <row r="781" spans="1:6">
      <c r="A781" s="27">
        <v>21103</v>
      </c>
      <c r="B781" s="29" t="s">
        <v>667</v>
      </c>
      <c r="C781" s="50">
        <f>SUM(C782:C788)</f>
        <v>18</v>
      </c>
      <c r="D781" s="50">
        <v>0</v>
      </c>
      <c r="E781" s="48">
        <f t="shared" si="24"/>
        <v>-18</v>
      </c>
      <c r="F781" s="49">
        <f t="shared" si="25"/>
        <v>-100</v>
      </c>
    </row>
    <row r="782" hidden="1" spans="1:6">
      <c r="A782" s="27">
        <v>2110301</v>
      </c>
      <c r="B782" s="28" t="s">
        <v>668</v>
      </c>
      <c r="C782" s="50"/>
      <c r="D782" s="50"/>
      <c r="E782" s="48">
        <f t="shared" si="24"/>
        <v>0</v>
      </c>
      <c r="F782" s="49" t="str">
        <f t="shared" si="25"/>
        <v> </v>
      </c>
    </row>
    <row r="783" hidden="1" spans="1:6">
      <c r="A783" s="27">
        <v>2110302</v>
      </c>
      <c r="B783" s="28" t="s">
        <v>669</v>
      </c>
      <c r="C783" s="50"/>
      <c r="D783" s="50"/>
      <c r="E783" s="48">
        <f t="shared" si="24"/>
        <v>0</v>
      </c>
      <c r="F783" s="49" t="str">
        <f t="shared" si="25"/>
        <v> </v>
      </c>
    </row>
    <row r="784" hidden="1" spans="1:6">
      <c r="A784" s="27">
        <v>2110303</v>
      </c>
      <c r="B784" s="28" t="s">
        <v>670</v>
      </c>
      <c r="C784" s="50"/>
      <c r="D784" s="50"/>
      <c r="E784" s="48">
        <f t="shared" si="24"/>
        <v>0</v>
      </c>
      <c r="F784" s="49" t="str">
        <f t="shared" si="25"/>
        <v> </v>
      </c>
    </row>
    <row r="785" hidden="1" spans="1:6">
      <c r="A785" s="27">
        <v>2110304</v>
      </c>
      <c r="B785" s="28" t="s">
        <v>671</v>
      </c>
      <c r="C785" s="50"/>
      <c r="D785" s="50"/>
      <c r="E785" s="48">
        <f t="shared" si="24"/>
        <v>0</v>
      </c>
      <c r="F785" s="49" t="str">
        <f t="shared" si="25"/>
        <v> </v>
      </c>
    </row>
    <row r="786" hidden="1" spans="1:6">
      <c r="A786" s="27">
        <v>2110305</v>
      </c>
      <c r="B786" s="28" t="s">
        <v>672</v>
      </c>
      <c r="C786" s="50"/>
      <c r="D786" s="50"/>
      <c r="E786" s="48">
        <f t="shared" si="24"/>
        <v>0</v>
      </c>
      <c r="F786" s="49" t="str">
        <f t="shared" si="25"/>
        <v> </v>
      </c>
    </row>
    <row r="787" hidden="1" spans="1:6">
      <c r="A787" s="27">
        <v>2110306</v>
      </c>
      <c r="B787" s="28" t="s">
        <v>673</v>
      </c>
      <c r="C787" s="50"/>
      <c r="D787" s="50"/>
      <c r="E787" s="48">
        <f t="shared" si="24"/>
        <v>0</v>
      </c>
      <c r="F787" s="49" t="str">
        <f t="shared" si="25"/>
        <v> </v>
      </c>
    </row>
    <row r="788" spans="1:6">
      <c r="A788" s="27">
        <v>2110399</v>
      </c>
      <c r="B788" s="28" t="s">
        <v>674</v>
      </c>
      <c r="C788" s="50">
        <v>18</v>
      </c>
      <c r="D788" s="50">
        <v>0</v>
      </c>
      <c r="E788" s="48">
        <f t="shared" si="24"/>
        <v>-18</v>
      </c>
      <c r="F788" s="49">
        <f t="shared" si="25"/>
        <v>-100</v>
      </c>
    </row>
    <row r="789" spans="1:6">
      <c r="A789" s="27">
        <v>21104</v>
      </c>
      <c r="B789" s="29" t="s">
        <v>675</v>
      </c>
      <c r="C789" s="50">
        <f>SUM(C790:C794)</f>
        <v>0</v>
      </c>
      <c r="D789" s="50">
        <v>0</v>
      </c>
      <c r="E789" s="48">
        <f t="shared" si="24"/>
        <v>0</v>
      </c>
      <c r="F789" s="49" t="str">
        <f t="shared" si="25"/>
        <v> </v>
      </c>
    </row>
    <row r="790" hidden="1" spans="1:6">
      <c r="A790" s="27">
        <v>2110401</v>
      </c>
      <c r="B790" s="28" t="s">
        <v>676</v>
      </c>
      <c r="C790" s="50"/>
      <c r="D790" s="50"/>
      <c r="E790" s="48">
        <f t="shared" si="24"/>
        <v>0</v>
      </c>
      <c r="F790" s="49" t="str">
        <f t="shared" si="25"/>
        <v> </v>
      </c>
    </row>
    <row r="791" hidden="1" spans="1:6">
      <c r="A791" s="27">
        <v>2110402</v>
      </c>
      <c r="B791" s="28" t="s">
        <v>677</v>
      </c>
      <c r="C791" s="50"/>
      <c r="D791" s="50"/>
      <c r="E791" s="48">
        <f t="shared" si="24"/>
        <v>0</v>
      </c>
      <c r="F791" s="49" t="str">
        <f t="shared" si="25"/>
        <v> </v>
      </c>
    </row>
    <row r="792" hidden="1" spans="1:6">
      <c r="A792" s="27">
        <v>2110403</v>
      </c>
      <c r="B792" s="28" t="s">
        <v>678</v>
      </c>
      <c r="C792" s="50"/>
      <c r="D792" s="50"/>
      <c r="E792" s="48">
        <f t="shared" si="24"/>
        <v>0</v>
      </c>
      <c r="F792" s="49" t="str">
        <f t="shared" si="25"/>
        <v> </v>
      </c>
    </row>
    <row r="793" hidden="1" spans="1:6">
      <c r="A793" s="27">
        <v>2110404</v>
      </c>
      <c r="B793" s="28" t="s">
        <v>679</v>
      </c>
      <c r="C793" s="50"/>
      <c r="D793" s="50"/>
      <c r="E793" s="48">
        <f t="shared" si="24"/>
        <v>0</v>
      </c>
      <c r="F793" s="49" t="str">
        <f t="shared" si="25"/>
        <v> </v>
      </c>
    </row>
    <row r="794" hidden="1" spans="1:6">
      <c r="A794" s="27">
        <v>2110499</v>
      </c>
      <c r="B794" s="28" t="s">
        <v>680</v>
      </c>
      <c r="C794" s="50"/>
      <c r="D794" s="50"/>
      <c r="E794" s="48">
        <f t="shared" si="24"/>
        <v>0</v>
      </c>
      <c r="F794" s="49" t="str">
        <f t="shared" si="25"/>
        <v> </v>
      </c>
    </row>
    <row r="795" spans="1:6">
      <c r="A795" s="27">
        <v>21105</v>
      </c>
      <c r="B795" s="29" t="s">
        <v>681</v>
      </c>
      <c r="C795" s="50">
        <f>SUM(C796:C801)</f>
        <v>0</v>
      </c>
      <c r="D795" s="50">
        <v>0</v>
      </c>
      <c r="E795" s="48">
        <f t="shared" si="24"/>
        <v>0</v>
      </c>
      <c r="F795" s="49" t="str">
        <f t="shared" si="25"/>
        <v> </v>
      </c>
    </row>
    <row r="796" hidden="1" spans="1:6">
      <c r="A796" s="27">
        <v>2110501</v>
      </c>
      <c r="B796" s="28" t="s">
        <v>682</v>
      </c>
      <c r="C796" s="50"/>
      <c r="D796" s="50"/>
      <c r="E796" s="48">
        <f t="shared" si="24"/>
        <v>0</v>
      </c>
      <c r="F796" s="49" t="str">
        <f t="shared" si="25"/>
        <v> </v>
      </c>
    </row>
    <row r="797" hidden="1" spans="1:6">
      <c r="A797" s="27">
        <v>2110502</v>
      </c>
      <c r="B797" s="28" t="s">
        <v>683</v>
      </c>
      <c r="C797" s="50"/>
      <c r="D797" s="50"/>
      <c r="E797" s="48">
        <f t="shared" si="24"/>
        <v>0</v>
      </c>
      <c r="F797" s="49" t="str">
        <f t="shared" si="25"/>
        <v> </v>
      </c>
    </row>
    <row r="798" hidden="1" spans="1:6">
      <c r="A798" s="27">
        <v>2110503</v>
      </c>
      <c r="B798" s="28" t="s">
        <v>684</v>
      </c>
      <c r="C798" s="50"/>
      <c r="D798" s="50"/>
      <c r="E798" s="48">
        <f t="shared" si="24"/>
        <v>0</v>
      </c>
      <c r="F798" s="49" t="str">
        <f t="shared" si="25"/>
        <v> </v>
      </c>
    </row>
    <row r="799" hidden="1" spans="1:6">
      <c r="A799" s="27">
        <v>2110506</v>
      </c>
      <c r="B799" s="28" t="s">
        <v>685</v>
      </c>
      <c r="C799" s="50"/>
      <c r="D799" s="50"/>
      <c r="E799" s="48">
        <f t="shared" si="24"/>
        <v>0</v>
      </c>
      <c r="F799" s="49" t="str">
        <f t="shared" si="25"/>
        <v> </v>
      </c>
    </row>
    <row r="800" hidden="1" spans="1:6">
      <c r="A800" s="27">
        <v>2110507</v>
      </c>
      <c r="B800" s="28" t="s">
        <v>686</v>
      </c>
      <c r="C800" s="50"/>
      <c r="D800" s="50"/>
      <c r="E800" s="48">
        <f t="shared" si="24"/>
        <v>0</v>
      </c>
      <c r="F800" s="49" t="str">
        <f t="shared" si="25"/>
        <v> </v>
      </c>
    </row>
    <row r="801" hidden="1" spans="1:6">
      <c r="A801" s="27">
        <v>2110599</v>
      </c>
      <c r="B801" s="28" t="s">
        <v>687</v>
      </c>
      <c r="C801" s="50"/>
      <c r="D801" s="50"/>
      <c r="E801" s="48">
        <f t="shared" si="24"/>
        <v>0</v>
      </c>
      <c r="F801" s="49" t="str">
        <f t="shared" si="25"/>
        <v> </v>
      </c>
    </row>
    <row r="802" spans="1:6">
      <c r="A802" s="27">
        <v>21106</v>
      </c>
      <c r="B802" s="29" t="s">
        <v>688</v>
      </c>
      <c r="C802" s="50">
        <f>SUM(C803:C807)</f>
        <v>0</v>
      </c>
      <c r="D802" s="50">
        <v>0</v>
      </c>
      <c r="E802" s="48">
        <f t="shared" si="24"/>
        <v>0</v>
      </c>
      <c r="F802" s="49" t="str">
        <f t="shared" si="25"/>
        <v> </v>
      </c>
    </row>
    <row r="803" hidden="1" spans="1:6">
      <c r="A803" s="27">
        <v>2110602</v>
      </c>
      <c r="B803" s="28" t="s">
        <v>689</v>
      </c>
      <c r="C803" s="50"/>
      <c r="D803" s="50"/>
      <c r="E803" s="48">
        <f t="shared" si="24"/>
        <v>0</v>
      </c>
      <c r="F803" s="49" t="str">
        <f t="shared" si="25"/>
        <v> </v>
      </c>
    </row>
    <row r="804" hidden="1" spans="1:6">
      <c r="A804" s="27">
        <v>2110603</v>
      </c>
      <c r="B804" s="28" t="s">
        <v>690</v>
      </c>
      <c r="C804" s="50"/>
      <c r="D804" s="50"/>
      <c r="E804" s="48">
        <f t="shared" si="24"/>
        <v>0</v>
      </c>
      <c r="F804" s="49" t="str">
        <f t="shared" si="25"/>
        <v> </v>
      </c>
    </row>
    <row r="805" hidden="1" spans="1:6">
      <c r="A805" s="27">
        <v>2110604</v>
      </c>
      <c r="B805" s="28" t="s">
        <v>691</v>
      </c>
      <c r="C805" s="50"/>
      <c r="D805" s="50"/>
      <c r="E805" s="48">
        <f t="shared" si="24"/>
        <v>0</v>
      </c>
      <c r="F805" s="49" t="str">
        <f t="shared" si="25"/>
        <v> </v>
      </c>
    </row>
    <row r="806" hidden="1" spans="1:6">
      <c r="A806" s="27">
        <v>2110605</v>
      </c>
      <c r="B806" s="28" t="s">
        <v>692</v>
      </c>
      <c r="C806" s="50"/>
      <c r="D806" s="50"/>
      <c r="E806" s="48">
        <f t="shared" si="24"/>
        <v>0</v>
      </c>
      <c r="F806" s="49" t="str">
        <f t="shared" si="25"/>
        <v> </v>
      </c>
    </row>
    <row r="807" hidden="1" spans="1:6">
      <c r="A807" s="27">
        <v>2110699</v>
      </c>
      <c r="B807" s="28" t="s">
        <v>693</v>
      </c>
      <c r="C807" s="50"/>
      <c r="D807" s="50"/>
      <c r="E807" s="48">
        <f t="shared" si="24"/>
        <v>0</v>
      </c>
      <c r="F807" s="49" t="str">
        <f t="shared" si="25"/>
        <v> </v>
      </c>
    </row>
    <row r="808" spans="1:6">
      <c r="A808" s="27">
        <v>21107</v>
      </c>
      <c r="B808" s="29" t="s">
        <v>694</v>
      </c>
      <c r="C808" s="50">
        <f>SUM(C809:C810)</f>
        <v>0</v>
      </c>
      <c r="D808" s="50">
        <v>0</v>
      </c>
      <c r="E808" s="48">
        <f t="shared" si="24"/>
        <v>0</v>
      </c>
      <c r="F808" s="49" t="str">
        <f t="shared" si="25"/>
        <v> </v>
      </c>
    </row>
    <row r="809" hidden="1" spans="1:6">
      <c r="A809" s="27">
        <v>2110704</v>
      </c>
      <c r="B809" s="28" t="s">
        <v>695</v>
      </c>
      <c r="C809" s="50"/>
      <c r="D809" s="50"/>
      <c r="E809" s="48">
        <f t="shared" si="24"/>
        <v>0</v>
      </c>
      <c r="F809" s="49" t="str">
        <f t="shared" si="25"/>
        <v> </v>
      </c>
    </row>
    <row r="810" hidden="1" spans="1:6">
      <c r="A810" s="27">
        <v>2110799</v>
      </c>
      <c r="B810" s="28" t="s">
        <v>696</v>
      </c>
      <c r="C810" s="50"/>
      <c r="D810" s="50"/>
      <c r="E810" s="48">
        <f t="shared" si="24"/>
        <v>0</v>
      </c>
      <c r="F810" s="49" t="str">
        <f t="shared" si="25"/>
        <v> </v>
      </c>
    </row>
    <row r="811" spans="1:6">
      <c r="A811" s="27">
        <v>21108</v>
      </c>
      <c r="B811" s="29" t="s">
        <v>697</v>
      </c>
      <c r="C811" s="50">
        <f>SUM(C812:C813)</f>
        <v>0</v>
      </c>
      <c r="D811" s="50">
        <v>0</v>
      </c>
      <c r="E811" s="48">
        <f t="shared" si="24"/>
        <v>0</v>
      </c>
      <c r="F811" s="49" t="str">
        <f t="shared" si="25"/>
        <v> </v>
      </c>
    </row>
    <row r="812" hidden="1" spans="1:6">
      <c r="A812" s="27">
        <v>2110804</v>
      </c>
      <c r="B812" s="28" t="s">
        <v>698</v>
      </c>
      <c r="C812" s="50"/>
      <c r="D812" s="50"/>
      <c r="E812" s="48">
        <f t="shared" si="24"/>
        <v>0</v>
      </c>
      <c r="F812" s="49" t="str">
        <f t="shared" si="25"/>
        <v> </v>
      </c>
    </row>
    <row r="813" hidden="1" spans="1:6">
      <c r="A813" s="27">
        <v>2110899</v>
      </c>
      <c r="B813" s="28" t="s">
        <v>699</v>
      </c>
      <c r="C813" s="50"/>
      <c r="D813" s="50"/>
      <c r="E813" s="48">
        <f t="shared" si="24"/>
        <v>0</v>
      </c>
      <c r="F813" s="49" t="str">
        <f t="shared" si="25"/>
        <v> </v>
      </c>
    </row>
    <row r="814" spans="1:6">
      <c r="A814" s="27">
        <v>21109</v>
      </c>
      <c r="B814" s="29" t="s">
        <v>700</v>
      </c>
      <c r="C814" s="50">
        <f>C815</f>
        <v>0</v>
      </c>
      <c r="D814" s="50">
        <v>0</v>
      </c>
      <c r="E814" s="48">
        <f t="shared" si="24"/>
        <v>0</v>
      </c>
      <c r="F814" s="49" t="str">
        <f t="shared" si="25"/>
        <v> </v>
      </c>
    </row>
    <row r="815" hidden="1" spans="1:6">
      <c r="A815" s="27">
        <v>2110901</v>
      </c>
      <c r="B815" s="28" t="s">
        <v>701</v>
      </c>
      <c r="C815" s="50"/>
      <c r="D815" s="50"/>
      <c r="E815" s="48">
        <f t="shared" si="24"/>
        <v>0</v>
      </c>
      <c r="F815" s="49" t="str">
        <f t="shared" si="25"/>
        <v> </v>
      </c>
    </row>
    <row r="816" spans="1:6">
      <c r="A816" s="27">
        <v>21110</v>
      </c>
      <c r="B816" s="29" t="s">
        <v>702</v>
      </c>
      <c r="C816" s="50">
        <f>C817</f>
        <v>0</v>
      </c>
      <c r="D816" s="50">
        <v>0</v>
      </c>
      <c r="E816" s="48">
        <f t="shared" si="24"/>
        <v>0</v>
      </c>
      <c r="F816" s="49" t="str">
        <f t="shared" si="25"/>
        <v> </v>
      </c>
    </row>
    <row r="817" hidden="1" spans="1:6">
      <c r="A817" s="27">
        <v>2111001</v>
      </c>
      <c r="B817" s="28" t="s">
        <v>703</v>
      </c>
      <c r="C817" s="50"/>
      <c r="D817" s="50"/>
      <c r="E817" s="48">
        <f t="shared" si="24"/>
        <v>0</v>
      </c>
      <c r="F817" s="49" t="str">
        <f t="shared" si="25"/>
        <v> </v>
      </c>
    </row>
    <row r="818" spans="1:6">
      <c r="A818" s="27">
        <v>21111</v>
      </c>
      <c r="B818" s="29" t="s">
        <v>704</v>
      </c>
      <c r="C818" s="50">
        <f>SUM(C819:C823)</f>
        <v>0</v>
      </c>
      <c r="D818" s="50">
        <v>0</v>
      </c>
      <c r="E818" s="48">
        <f t="shared" si="24"/>
        <v>0</v>
      </c>
      <c r="F818" s="49" t="str">
        <f t="shared" si="25"/>
        <v> </v>
      </c>
    </row>
    <row r="819" hidden="1" spans="1:6">
      <c r="A819" s="27">
        <v>2111101</v>
      </c>
      <c r="B819" s="28" t="s">
        <v>705</v>
      </c>
      <c r="C819" s="50"/>
      <c r="D819" s="50"/>
      <c r="E819" s="48">
        <f t="shared" si="24"/>
        <v>0</v>
      </c>
      <c r="F819" s="49" t="str">
        <f t="shared" si="25"/>
        <v> </v>
      </c>
    </row>
    <row r="820" hidden="1" spans="1:6">
      <c r="A820" s="27">
        <v>2111102</v>
      </c>
      <c r="B820" s="28" t="s">
        <v>706</v>
      </c>
      <c r="C820" s="50"/>
      <c r="D820" s="50"/>
      <c r="E820" s="48">
        <f t="shared" si="24"/>
        <v>0</v>
      </c>
      <c r="F820" s="49" t="str">
        <f t="shared" si="25"/>
        <v> </v>
      </c>
    </row>
    <row r="821" hidden="1" spans="1:6">
      <c r="A821" s="27">
        <v>2111103</v>
      </c>
      <c r="B821" s="28" t="s">
        <v>707</v>
      </c>
      <c r="C821" s="50"/>
      <c r="D821" s="50"/>
      <c r="E821" s="48">
        <f t="shared" si="24"/>
        <v>0</v>
      </c>
      <c r="F821" s="49" t="str">
        <f t="shared" si="25"/>
        <v> </v>
      </c>
    </row>
    <row r="822" hidden="1" spans="1:6">
      <c r="A822" s="27">
        <v>2111104</v>
      </c>
      <c r="B822" s="28" t="s">
        <v>708</v>
      </c>
      <c r="C822" s="50"/>
      <c r="D822" s="50"/>
      <c r="E822" s="48">
        <f t="shared" si="24"/>
        <v>0</v>
      </c>
      <c r="F822" s="49" t="str">
        <f t="shared" si="25"/>
        <v> </v>
      </c>
    </row>
    <row r="823" hidden="1" spans="1:6">
      <c r="A823" s="27">
        <v>2111199</v>
      </c>
      <c r="B823" s="28" t="s">
        <v>709</v>
      </c>
      <c r="C823" s="50"/>
      <c r="D823" s="50"/>
      <c r="E823" s="48">
        <f t="shared" si="24"/>
        <v>0</v>
      </c>
      <c r="F823" s="49" t="str">
        <f t="shared" si="25"/>
        <v> </v>
      </c>
    </row>
    <row r="824" spans="1:6">
      <c r="A824" s="27">
        <v>21112</v>
      </c>
      <c r="B824" s="29" t="s">
        <v>710</v>
      </c>
      <c r="C824" s="50">
        <f>C825</f>
        <v>0</v>
      </c>
      <c r="D824" s="50">
        <v>0</v>
      </c>
      <c r="E824" s="48">
        <f t="shared" si="24"/>
        <v>0</v>
      </c>
      <c r="F824" s="49" t="str">
        <f t="shared" si="25"/>
        <v> </v>
      </c>
    </row>
    <row r="825" hidden="1" spans="1:6">
      <c r="A825" s="27">
        <v>2111201</v>
      </c>
      <c r="B825" s="28" t="s">
        <v>711</v>
      </c>
      <c r="C825" s="50"/>
      <c r="D825" s="50"/>
      <c r="E825" s="48">
        <f t="shared" si="24"/>
        <v>0</v>
      </c>
      <c r="F825" s="49" t="str">
        <f t="shared" si="25"/>
        <v> </v>
      </c>
    </row>
    <row r="826" spans="1:6">
      <c r="A826" s="27">
        <v>21113</v>
      </c>
      <c r="B826" s="29" t="s">
        <v>712</v>
      </c>
      <c r="C826" s="50">
        <f>C827</f>
        <v>0</v>
      </c>
      <c r="D826" s="50">
        <v>0</v>
      </c>
      <c r="E826" s="48">
        <f t="shared" si="24"/>
        <v>0</v>
      </c>
      <c r="F826" s="49" t="str">
        <f t="shared" si="25"/>
        <v> </v>
      </c>
    </row>
    <row r="827" hidden="1" spans="1:6">
      <c r="A827" s="27">
        <v>2111301</v>
      </c>
      <c r="B827" s="28" t="s">
        <v>713</v>
      </c>
      <c r="C827" s="50"/>
      <c r="D827" s="50"/>
      <c r="E827" s="48">
        <f t="shared" si="24"/>
        <v>0</v>
      </c>
      <c r="F827" s="49" t="str">
        <f t="shared" si="25"/>
        <v> </v>
      </c>
    </row>
    <row r="828" spans="1:6">
      <c r="A828" s="27">
        <v>21114</v>
      </c>
      <c r="B828" s="29" t="s">
        <v>714</v>
      </c>
      <c r="C828" s="50">
        <f>SUM(C829:C842)</f>
        <v>0</v>
      </c>
      <c r="D828" s="50">
        <v>0</v>
      </c>
      <c r="E828" s="48">
        <f t="shared" si="24"/>
        <v>0</v>
      </c>
      <c r="F828" s="49" t="str">
        <f t="shared" si="25"/>
        <v> </v>
      </c>
    </row>
    <row r="829" hidden="1" spans="1:6">
      <c r="A829" s="27">
        <v>2111401</v>
      </c>
      <c r="B829" s="28" t="s">
        <v>101</v>
      </c>
      <c r="C829" s="50"/>
      <c r="D829" s="50"/>
      <c r="E829" s="48">
        <f t="shared" si="24"/>
        <v>0</v>
      </c>
      <c r="F829" s="49" t="str">
        <f t="shared" si="25"/>
        <v> </v>
      </c>
    </row>
    <row r="830" hidden="1" spans="1:6">
      <c r="A830" s="27">
        <v>2111402</v>
      </c>
      <c r="B830" s="28" t="s">
        <v>102</v>
      </c>
      <c r="C830" s="50"/>
      <c r="D830" s="50"/>
      <c r="E830" s="48">
        <f t="shared" si="24"/>
        <v>0</v>
      </c>
      <c r="F830" s="49" t="str">
        <f t="shared" si="25"/>
        <v> </v>
      </c>
    </row>
    <row r="831" hidden="1" spans="1:6">
      <c r="A831" s="27">
        <v>2111403</v>
      </c>
      <c r="B831" s="28" t="s">
        <v>103</v>
      </c>
      <c r="C831" s="50"/>
      <c r="D831" s="50"/>
      <c r="E831" s="48">
        <f t="shared" si="24"/>
        <v>0</v>
      </c>
      <c r="F831" s="49" t="str">
        <f t="shared" si="25"/>
        <v> </v>
      </c>
    </row>
    <row r="832" hidden="1" spans="1:6">
      <c r="A832" s="27">
        <v>2111404</v>
      </c>
      <c r="B832" s="28" t="s">
        <v>715</v>
      </c>
      <c r="C832" s="50"/>
      <c r="D832" s="50"/>
      <c r="E832" s="48">
        <f t="shared" si="24"/>
        <v>0</v>
      </c>
      <c r="F832" s="49" t="str">
        <f t="shared" si="25"/>
        <v> </v>
      </c>
    </row>
    <row r="833" hidden="1" spans="1:6">
      <c r="A833" s="27">
        <v>2111405</v>
      </c>
      <c r="B833" s="28" t="s">
        <v>716</v>
      </c>
      <c r="C833" s="50"/>
      <c r="D833" s="50"/>
      <c r="E833" s="48">
        <f t="shared" si="24"/>
        <v>0</v>
      </c>
      <c r="F833" s="49" t="str">
        <f t="shared" si="25"/>
        <v> </v>
      </c>
    </row>
    <row r="834" hidden="1" spans="1:6">
      <c r="A834" s="27">
        <v>2111406</v>
      </c>
      <c r="B834" s="28" t="s">
        <v>717</v>
      </c>
      <c r="C834" s="50"/>
      <c r="D834" s="50"/>
      <c r="E834" s="48">
        <f t="shared" si="24"/>
        <v>0</v>
      </c>
      <c r="F834" s="49" t="str">
        <f t="shared" si="25"/>
        <v> </v>
      </c>
    </row>
    <row r="835" hidden="1" spans="1:6">
      <c r="A835" s="27">
        <v>2111407</v>
      </c>
      <c r="B835" s="28" t="s">
        <v>718</v>
      </c>
      <c r="C835" s="50"/>
      <c r="D835" s="50"/>
      <c r="E835" s="48">
        <f t="shared" si="24"/>
        <v>0</v>
      </c>
      <c r="F835" s="49" t="str">
        <f t="shared" si="25"/>
        <v> </v>
      </c>
    </row>
    <row r="836" hidden="1" spans="1:6">
      <c r="A836" s="27">
        <v>2111408</v>
      </c>
      <c r="B836" s="28" t="s">
        <v>719</v>
      </c>
      <c r="C836" s="50"/>
      <c r="D836" s="50"/>
      <c r="E836" s="48">
        <f t="shared" si="24"/>
        <v>0</v>
      </c>
      <c r="F836" s="49" t="str">
        <f t="shared" si="25"/>
        <v> </v>
      </c>
    </row>
    <row r="837" hidden="1" spans="1:6">
      <c r="A837" s="27">
        <v>2111409</v>
      </c>
      <c r="B837" s="28" t="s">
        <v>720</v>
      </c>
      <c r="C837" s="50"/>
      <c r="D837" s="50"/>
      <c r="E837" s="48">
        <f t="shared" si="24"/>
        <v>0</v>
      </c>
      <c r="F837" s="49" t="str">
        <f t="shared" si="25"/>
        <v> </v>
      </c>
    </row>
    <row r="838" hidden="1" spans="1:6">
      <c r="A838" s="27">
        <v>2111410</v>
      </c>
      <c r="B838" s="28" t="s">
        <v>721</v>
      </c>
      <c r="C838" s="50"/>
      <c r="D838" s="50"/>
      <c r="E838" s="48">
        <f t="shared" ref="E838:E901" si="26">D838-C838</f>
        <v>0</v>
      </c>
      <c r="F838" s="49" t="str">
        <f t="shared" ref="F838:F901" si="27">IF(C838&lt;&gt;0,E838/C838*100," ")</f>
        <v> </v>
      </c>
    </row>
    <row r="839" hidden="1" spans="1:6">
      <c r="A839" s="27">
        <v>2111411</v>
      </c>
      <c r="B839" s="28" t="s">
        <v>143</v>
      </c>
      <c r="C839" s="50"/>
      <c r="D839" s="50"/>
      <c r="E839" s="48">
        <f t="shared" si="26"/>
        <v>0</v>
      </c>
      <c r="F839" s="49" t="str">
        <f t="shared" si="27"/>
        <v> </v>
      </c>
    </row>
    <row r="840" hidden="1" spans="1:6">
      <c r="A840" s="27">
        <v>2111413</v>
      </c>
      <c r="B840" s="28" t="s">
        <v>722</v>
      </c>
      <c r="C840" s="50"/>
      <c r="D840" s="50"/>
      <c r="E840" s="48">
        <f t="shared" si="26"/>
        <v>0</v>
      </c>
      <c r="F840" s="49" t="str">
        <f t="shared" si="27"/>
        <v> </v>
      </c>
    </row>
    <row r="841" hidden="1" spans="1:6">
      <c r="A841" s="27">
        <v>2111450</v>
      </c>
      <c r="B841" s="28" t="s">
        <v>110</v>
      </c>
      <c r="C841" s="50"/>
      <c r="D841" s="50"/>
      <c r="E841" s="48">
        <f t="shared" si="26"/>
        <v>0</v>
      </c>
      <c r="F841" s="49" t="str">
        <f t="shared" si="27"/>
        <v> </v>
      </c>
    </row>
    <row r="842" hidden="1" spans="1:6">
      <c r="A842" s="27">
        <v>2111499</v>
      </c>
      <c r="B842" s="28" t="s">
        <v>723</v>
      </c>
      <c r="C842" s="50"/>
      <c r="D842" s="50"/>
      <c r="E842" s="48">
        <f t="shared" si="26"/>
        <v>0</v>
      </c>
      <c r="F842" s="49" t="str">
        <f t="shared" si="27"/>
        <v> </v>
      </c>
    </row>
    <row r="843" spans="1:6">
      <c r="A843" s="27">
        <v>21199</v>
      </c>
      <c r="B843" s="29" t="s">
        <v>724</v>
      </c>
      <c r="C843" s="50">
        <f>C844</f>
        <v>0</v>
      </c>
      <c r="D843" s="50">
        <v>0</v>
      </c>
      <c r="E843" s="48">
        <f t="shared" si="26"/>
        <v>0</v>
      </c>
      <c r="F843" s="49" t="str">
        <f t="shared" si="27"/>
        <v> </v>
      </c>
    </row>
    <row r="844" hidden="1" spans="1:6">
      <c r="A844" s="27">
        <v>2119901</v>
      </c>
      <c r="B844" s="28" t="s">
        <v>725</v>
      </c>
      <c r="C844" s="50"/>
      <c r="D844" s="50"/>
      <c r="E844" s="48">
        <f t="shared" si="26"/>
        <v>0</v>
      </c>
      <c r="F844" s="49" t="str">
        <f t="shared" si="27"/>
        <v> </v>
      </c>
    </row>
    <row r="845" spans="1:6">
      <c r="A845" s="29">
        <v>212</v>
      </c>
      <c r="B845" s="29" t="s">
        <v>726</v>
      </c>
      <c r="C845" s="50">
        <f>C846+C857+C859+C862+C864+C866</f>
        <v>109</v>
      </c>
      <c r="D845" s="50">
        <v>0</v>
      </c>
      <c r="E845" s="48">
        <f t="shared" si="26"/>
        <v>-109</v>
      </c>
      <c r="F845" s="49">
        <f t="shared" si="27"/>
        <v>-100</v>
      </c>
    </row>
    <row r="846" spans="1:6">
      <c r="A846" s="27">
        <v>21201</v>
      </c>
      <c r="B846" s="29" t="s">
        <v>727</v>
      </c>
      <c r="C846" s="50">
        <f>SUM(C847:C856)</f>
        <v>0</v>
      </c>
      <c r="D846" s="50">
        <v>0</v>
      </c>
      <c r="E846" s="48">
        <f t="shared" si="26"/>
        <v>0</v>
      </c>
      <c r="F846" s="49" t="str">
        <f t="shared" si="27"/>
        <v> </v>
      </c>
    </row>
    <row r="847" hidden="1" spans="1:6">
      <c r="A847" s="27">
        <v>2120101</v>
      </c>
      <c r="B847" s="28" t="s">
        <v>101</v>
      </c>
      <c r="C847" s="50"/>
      <c r="D847" s="50"/>
      <c r="E847" s="48">
        <f t="shared" si="26"/>
        <v>0</v>
      </c>
      <c r="F847" s="49" t="str">
        <f t="shared" si="27"/>
        <v> </v>
      </c>
    </row>
    <row r="848" hidden="1" spans="1:6">
      <c r="A848" s="27">
        <v>2120102</v>
      </c>
      <c r="B848" s="28" t="s">
        <v>102</v>
      </c>
      <c r="C848" s="50"/>
      <c r="D848" s="50"/>
      <c r="E848" s="48">
        <f t="shared" si="26"/>
        <v>0</v>
      </c>
      <c r="F848" s="49" t="str">
        <f t="shared" si="27"/>
        <v> </v>
      </c>
    </row>
    <row r="849" hidden="1" spans="1:6">
      <c r="A849" s="27">
        <v>2120103</v>
      </c>
      <c r="B849" s="28" t="s">
        <v>103</v>
      </c>
      <c r="C849" s="50"/>
      <c r="D849" s="50"/>
      <c r="E849" s="48">
        <f t="shared" si="26"/>
        <v>0</v>
      </c>
      <c r="F849" s="49" t="str">
        <f t="shared" si="27"/>
        <v> </v>
      </c>
    </row>
    <row r="850" hidden="1" spans="1:6">
      <c r="A850" s="27">
        <v>2120104</v>
      </c>
      <c r="B850" s="28" t="s">
        <v>728</v>
      </c>
      <c r="C850" s="50"/>
      <c r="D850" s="50"/>
      <c r="E850" s="48">
        <f t="shared" si="26"/>
        <v>0</v>
      </c>
      <c r="F850" s="49" t="str">
        <f t="shared" si="27"/>
        <v> </v>
      </c>
    </row>
    <row r="851" hidden="1" spans="1:6">
      <c r="A851" s="27">
        <v>2120105</v>
      </c>
      <c r="B851" s="28" t="s">
        <v>729</v>
      </c>
      <c r="C851" s="50"/>
      <c r="D851" s="50"/>
      <c r="E851" s="48">
        <f t="shared" si="26"/>
        <v>0</v>
      </c>
      <c r="F851" s="49" t="str">
        <f t="shared" si="27"/>
        <v> </v>
      </c>
    </row>
    <row r="852" hidden="1" spans="1:6">
      <c r="A852" s="27">
        <v>2120106</v>
      </c>
      <c r="B852" s="28" t="s">
        <v>730</v>
      </c>
      <c r="C852" s="50"/>
      <c r="D852" s="50"/>
      <c r="E852" s="48">
        <f t="shared" si="26"/>
        <v>0</v>
      </c>
      <c r="F852" s="49" t="str">
        <f t="shared" si="27"/>
        <v> </v>
      </c>
    </row>
    <row r="853" hidden="1" spans="1:6">
      <c r="A853" s="27">
        <v>2120107</v>
      </c>
      <c r="B853" s="28" t="s">
        <v>731</v>
      </c>
      <c r="C853" s="50"/>
      <c r="D853" s="50"/>
      <c r="E853" s="48">
        <f t="shared" si="26"/>
        <v>0</v>
      </c>
      <c r="F853" s="49" t="str">
        <f t="shared" si="27"/>
        <v> </v>
      </c>
    </row>
    <row r="854" hidden="1" spans="1:6">
      <c r="A854" s="27">
        <v>2120109</v>
      </c>
      <c r="B854" s="28" t="s">
        <v>732</v>
      </c>
      <c r="C854" s="50"/>
      <c r="D854" s="50"/>
      <c r="E854" s="48">
        <f t="shared" si="26"/>
        <v>0</v>
      </c>
      <c r="F854" s="49" t="str">
        <f t="shared" si="27"/>
        <v> </v>
      </c>
    </row>
    <row r="855" hidden="1" spans="1:6">
      <c r="A855" s="27">
        <v>2120110</v>
      </c>
      <c r="B855" s="28" t="s">
        <v>733</v>
      </c>
      <c r="C855" s="50"/>
      <c r="D855" s="50"/>
      <c r="E855" s="48">
        <f t="shared" si="26"/>
        <v>0</v>
      </c>
      <c r="F855" s="49" t="str">
        <f t="shared" si="27"/>
        <v> </v>
      </c>
    </row>
    <row r="856" hidden="1" spans="1:6">
      <c r="A856" s="27">
        <v>2120199</v>
      </c>
      <c r="B856" s="28" t="s">
        <v>734</v>
      </c>
      <c r="C856" s="50"/>
      <c r="D856" s="50"/>
      <c r="E856" s="48">
        <f t="shared" si="26"/>
        <v>0</v>
      </c>
      <c r="F856" s="49" t="str">
        <f t="shared" si="27"/>
        <v> </v>
      </c>
    </row>
    <row r="857" spans="1:6">
      <c r="A857" s="27">
        <v>21202</v>
      </c>
      <c r="B857" s="29" t="s">
        <v>735</v>
      </c>
      <c r="C857" s="50">
        <f>C858</f>
        <v>0</v>
      </c>
      <c r="D857" s="50">
        <v>0</v>
      </c>
      <c r="E857" s="48">
        <f t="shared" si="26"/>
        <v>0</v>
      </c>
      <c r="F857" s="49" t="str">
        <f t="shared" si="27"/>
        <v> </v>
      </c>
    </row>
    <row r="858" hidden="1" spans="1:6">
      <c r="A858" s="27">
        <v>2120201</v>
      </c>
      <c r="B858" s="28" t="s">
        <v>736</v>
      </c>
      <c r="C858" s="50"/>
      <c r="D858" s="50"/>
      <c r="E858" s="48">
        <f t="shared" si="26"/>
        <v>0</v>
      </c>
      <c r="F858" s="49" t="str">
        <f t="shared" si="27"/>
        <v> </v>
      </c>
    </row>
    <row r="859" spans="1:6">
      <c r="A859" s="27">
        <v>21203</v>
      </c>
      <c r="B859" s="29" t="s">
        <v>737</v>
      </c>
      <c r="C859" s="50">
        <f>SUM(C860:C861)</f>
        <v>0</v>
      </c>
      <c r="D859" s="50">
        <v>0</v>
      </c>
      <c r="E859" s="48">
        <f t="shared" si="26"/>
        <v>0</v>
      </c>
      <c r="F859" s="49" t="str">
        <f t="shared" si="27"/>
        <v> </v>
      </c>
    </row>
    <row r="860" hidden="1" spans="1:6">
      <c r="A860" s="27">
        <v>2120303</v>
      </c>
      <c r="B860" s="28" t="s">
        <v>738</v>
      </c>
      <c r="C860" s="50"/>
      <c r="D860" s="50"/>
      <c r="E860" s="48">
        <f t="shared" si="26"/>
        <v>0</v>
      </c>
      <c r="F860" s="49" t="str">
        <f t="shared" si="27"/>
        <v> </v>
      </c>
    </row>
    <row r="861" hidden="1" spans="1:6">
      <c r="A861" s="27">
        <v>2120399</v>
      </c>
      <c r="B861" s="28" t="s">
        <v>739</v>
      </c>
      <c r="C861" s="50"/>
      <c r="D861" s="50"/>
      <c r="E861" s="48">
        <f t="shared" si="26"/>
        <v>0</v>
      </c>
      <c r="F861" s="49" t="str">
        <f t="shared" si="27"/>
        <v> </v>
      </c>
    </row>
    <row r="862" spans="1:6">
      <c r="A862" s="27">
        <v>21205</v>
      </c>
      <c r="B862" s="29" t="s">
        <v>740</v>
      </c>
      <c r="C862" s="50">
        <f>C863</f>
        <v>109</v>
      </c>
      <c r="D862" s="50">
        <v>0</v>
      </c>
      <c r="E862" s="48">
        <f t="shared" si="26"/>
        <v>-109</v>
      </c>
      <c r="F862" s="49">
        <f t="shared" si="27"/>
        <v>-100</v>
      </c>
    </row>
    <row r="863" spans="1:6">
      <c r="A863" s="27">
        <v>2120501</v>
      </c>
      <c r="B863" s="28" t="s">
        <v>741</v>
      </c>
      <c r="C863" s="50">
        <v>109</v>
      </c>
      <c r="D863" s="50">
        <v>0</v>
      </c>
      <c r="E863" s="48">
        <f t="shared" si="26"/>
        <v>-109</v>
      </c>
      <c r="F863" s="49">
        <f t="shared" si="27"/>
        <v>-100</v>
      </c>
    </row>
    <row r="864" spans="1:6">
      <c r="A864" s="27">
        <v>21206</v>
      </c>
      <c r="B864" s="29" t="s">
        <v>742</v>
      </c>
      <c r="C864" s="50">
        <f>C865</f>
        <v>0</v>
      </c>
      <c r="D864" s="50">
        <v>0</v>
      </c>
      <c r="E864" s="48">
        <f t="shared" si="26"/>
        <v>0</v>
      </c>
      <c r="F864" s="49" t="str">
        <f t="shared" si="27"/>
        <v> </v>
      </c>
    </row>
    <row r="865" hidden="1" spans="1:6">
      <c r="A865" s="27">
        <v>2120601</v>
      </c>
      <c r="B865" s="28" t="s">
        <v>743</v>
      </c>
      <c r="C865" s="50"/>
      <c r="D865" s="50"/>
      <c r="E865" s="48">
        <f t="shared" si="26"/>
        <v>0</v>
      </c>
      <c r="F865" s="49" t="str">
        <f t="shared" si="27"/>
        <v> </v>
      </c>
    </row>
    <row r="866" spans="1:6">
      <c r="A866" s="27">
        <v>21299</v>
      </c>
      <c r="B866" s="29" t="s">
        <v>744</v>
      </c>
      <c r="C866" s="50">
        <f>C867</f>
        <v>0</v>
      </c>
      <c r="D866" s="50">
        <v>0</v>
      </c>
      <c r="E866" s="48">
        <f t="shared" si="26"/>
        <v>0</v>
      </c>
      <c r="F866" s="49" t="str">
        <f t="shared" si="27"/>
        <v> </v>
      </c>
    </row>
    <row r="867" hidden="1" spans="1:6">
      <c r="A867" s="27">
        <v>2129901</v>
      </c>
      <c r="B867" s="28" t="s">
        <v>745</v>
      </c>
      <c r="C867" s="50"/>
      <c r="D867" s="50"/>
      <c r="E867" s="48">
        <f t="shared" si="26"/>
        <v>0</v>
      </c>
      <c r="F867" s="49" t="str">
        <f t="shared" si="27"/>
        <v> </v>
      </c>
    </row>
    <row r="868" spans="1:6">
      <c r="A868" s="29">
        <v>213</v>
      </c>
      <c r="B868" s="29" t="s">
        <v>746</v>
      </c>
      <c r="C868" s="50">
        <f>C869+C894+C919+C945+C956+C967+C973+C980+C987+C990</f>
        <v>2172</v>
      </c>
      <c r="D868" s="50">
        <v>210.641554</v>
      </c>
      <c r="E868" s="48">
        <f t="shared" si="26"/>
        <v>-1961.358446</v>
      </c>
      <c r="F868" s="49">
        <f t="shared" si="27"/>
        <v>-90.3019542357274</v>
      </c>
    </row>
    <row r="869" spans="1:6">
      <c r="A869" s="27">
        <v>21301</v>
      </c>
      <c r="B869" s="29" t="s">
        <v>747</v>
      </c>
      <c r="C869" s="50">
        <f>SUM(C870:C893)</f>
        <v>327</v>
      </c>
      <c r="D869" s="50">
        <v>125.9</v>
      </c>
      <c r="E869" s="48">
        <f t="shared" si="26"/>
        <v>-201.1</v>
      </c>
      <c r="F869" s="49">
        <f t="shared" si="27"/>
        <v>-61.4984709480122</v>
      </c>
    </row>
    <row r="870" hidden="1" spans="1:6">
      <c r="A870" s="27">
        <v>2130101</v>
      </c>
      <c r="B870" s="28" t="s">
        <v>101</v>
      </c>
      <c r="C870" s="50"/>
      <c r="D870" s="50"/>
      <c r="E870" s="48">
        <f t="shared" si="26"/>
        <v>0</v>
      </c>
      <c r="F870" s="49" t="str">
        <f t="shared" si="27"/>
        <v> </v>
      </c>
    </row>
    <row r="871" hidden="1" spans="1:6">
      <c r="A871" s="27">
        <v>2130102</v>
      </c>
      <c r="B871" s="28" t="s">
        <v>102</v>
      </c>
      <c r="C871" s="50"/>
      <c r="D871" s="50"/>
      <c r="E871" s="48">
        <f t="shared" si="26"/>
        <v>0</v>
      </c>
      <c r="F871" s="49" t="str">
        <f t="shared" si="27"/>
        <v> </v>
      </c>
    </row>
    <row r="872" spans="1:6">
      <c r="A872" s="27">
        <v>2130103</v>
      </c>
      <c r="B872" s="28" t="s">
        <v>103</v>
      </c>
      <c r="C872" s="50">
        <v>113</v>
      </c>
      <c r="D872" s="50">
        <v>121.9</v>
      </c>
      <c r="E872" s="48">
        <f t="shared" si="26"/>
        <v>8.90000000000001</v>
      </c>
      <c r="F872" s="49">
        <f t="shared" si="27"/>
        <v>7.87610619469027</v>
      </c>
    </row>
    <row r="873" hidden="1" spans="1:6">
      <c r="A873" s="27">
        <v>2130104</v>
      </c>
      <c r="B873" s="28" t="s">
        <v>110</v>
      </c>
      <c r="C873" s="50"/>
      <c r="D873" s="50"/>
      <c r="E873" s="48">
        <f t="shared" si="26"/>
        <v>0</v>
      </c>
      <c r="F873" s="49" t="str">
        <f t="shared" si="27"/>
        <v> </v>
      </c>
    </row>
    <row r="874" hidden="1" spans="1:6">
      <c r="A874" s="27">
        <v>2130105</v>
      </c>
      <c r="B874" s="28" t="s">
        <v>748</v>
      </c>
      <c r="C874" s="50"/>
      <c r="D874" s="50"/>
      <c r="E874" s="48">
        <f t="shared" si="26"/>
        <v>0</v>
      </c>
      <c r="F874" s="49" t="str">
        <f t="shared" si="27"/>
        <v> </v>
      </c>
    </row>
    <row r="875" hidden="1" spans="1:6">
      <c r="A875" s="27">
        <v>2130106</v>
      </c>
      <c r="B875" s="28" t="s">
        <v>749</v>
      </c>
      <c r="C875" s="50"/>
      <c r="D875" s="50"/>
      <c r="E875" s="48">
        <f t="shared" si="26"/>
        <v>0</v>
      </c>
      <c r="F875" s="49" t="str">
        <f t="shared" si="27"/>
        <v> </v>
      </c>
    </row>
    <row r="876" spans="1:6">
      <c r="A876" s="27">
        <v>2130108</v>
      </c>
      <c r="B876" s="28" t="s">
        <v>750</v>
      </c>
      <c r="C876" s="50">
        <v>12</v>
      </c>
      <c r="D876" s="50">
        <v>0</v>
      </c>
      <c r="E876" s="48">
        <f t="shared" si="26"/>
        <v>-12</v>
      </c>
      <c r="F876" s="49">
        <f t="shared" si="27"/>
        <v>-100</v>
      </c>
    </row>
    <row r="877" spans="1:6">
      <c r="A877" s="27">
        <v>2130109</v>
      </c>
      <c r="B877" s="28" t="s">
        <v>751</v>
      </c>
      <c r="C877" s="50">
        <v>0</v>
      </c>
      <c r="D877" s="50">
        <v>4</v>
      </c>
      <c r="E877" s="48">
        <f t="shared" si="26"/>
        <v>4</v>
      </c>
      <c r="F877" s="49" t="str">
        <f t="shared" si="27"/>
        <v> </v>
      </c>
    </row>
    <row r="878" hidden="1" spans="1:6">
      <c r="A878" s="27">
        <v>2130110</v>
      </c>
      <c r="B878" s="28" t="s">
        <v>752</v>
      </c>
      <c r="C878" s="50"/>
      <c r="D878" s="50"/>
      <c r="E878" s="48">
        <f t="shared" si="26"/>
        <v>0</v>
      </c>
      <c r="F878" s="49" t="str">
        <f t="shared" si="27"/>
        <v> </v>
      </c>
    </row>
    <row r="879" hidden="1" spans="1:6">
      <c r="A879" s="27">
        <v>2130111</v>
      </c>
      <c r="B879" s="28" t="s">
        <v>753</v>
      </c>
      <c r="C879" s="50"/>
      <c r="D879" s="50"/>
      <c r="E879" s="48">
        <f t="shared" si="26"/>
        <v>0</v>
      </c>
      <c r="F879" s="49" t="str">
        <f t="shared" si="27"/>
        <v> </v>
      </c>
    </row>
    <row r="880" hidden="1" spans="1:6">
      <c r="A880" s="27">
        <v>2130112</v>
      </c>
      <c r="B880" s="28" t="s">
        <v>754</v>
      </c>
      <c r="C880" s="50"/>
      <c r="D880" s="50"/>
      <c r="E880" s="48">
        <f t="shared" si="26"/>
        <v>0</v>
      </c>
      <c r="F880" s="49" t="str">
        <f t="shared" si="27"/>
        <v> </v>
      </c>
    </row>
    <row r="881" hidden="1" spans="1:6">
      <c r="A881" s="27">
        <v>2130114</v>
      </c>
      <c r="B881" s="28" t="s">
        <v>755</v>
      </c>
      <c r="C881" s="50"/>
      <c r="D881" s="50"/>
      <c r="E881" s="48">
        <f t="shared" si="26"/>
        <v>0</v>
      </c>
      <c r="F881" s="49" t="str">
        <f t="shared" si="27"/>
        <v> </v>
      </c>
    </row>
    <row r="882" spans="1:6">
      <c r="A882" s="27">
        <v>2130119</v>
      </c>
      <c r="B882" s="28" t="s">
        <v>756</v>
      </c>
      <c r="C882" s="50">
        <v>9</v>
      </c>
      <c r="D882" s="50">
        <v>0</v>
      </c>
      <c r="E882" s="48">
        <f t="shared" si="26"/>
        <v>-9</v>
      </c>
      <c r="F882" s="49">
        <f t="shared" si="27"/>
        <v>-100</v>
      </c>
    </row>
    <row r="883" hidden="1" spans="1:6">
      <c r="A883" s="27">
        <v>2130120</v>
      </c>
      <c r="B883" s="28" t="s">
        <v>757</v>
      </c>
      <c r="C883" s="50"/>
      <c r="D883" s="50"/>
      <c r="E883" s="48">
        <f t="shared" si="26"/>
        <v>0</v>
      </c>
      <c r="F883" s="49" t="str">
        <f t="shared" si="27"/>
        <v> </v>
      </c>
    </row>
    <row r="884" hidden="1" spans="1:6">
      <c r="A884" s="27">
        <v>2130121</v>
      </c>
      <c r="B884" s="28" t="s">
        <v>758</v>
      </c>
      <c r="C884" s="50"/>
      <c r="D884" s="50"/>
      <c r="E884" s="48">
        <f t="shared" si="26"/>
        <v>0</v>
      </c>
      <c r="F884" s="49" t="str">
        <f t="shared" si="27"/>
        <v> </v>
      </c>
    </row>
    <row r="885" hidden="1" spans="1:6">
      <c r="A885" s="27">
        <v>2130122</v>
      </c>
      <c r="B885" s="28" t="s">
        <v>759</v>
      </c>
      <c r="C885" s="50"/>
      <c r="D885" s="50"/>
      <c r="E885" s="48">
        <f t="shared" si="26"/>
        <v>0</v>
      </c>
      <c r="F885" s="49" t="str">
        <f t="shared" si="27"/>
        <v> </v>
      </c>
    </row>
    <row r="886" spans="1:6">
      <c r="A886" s="27">
        <v>2130124</v>
      </c>
      <c r="B886" s="28" t="s">
        <v>760</v>
      </c>
      <c r="C886" s="50">
        <v>3</v>
      </c>
      <c r="D886" s="50">
        <v>0</v>
      </c>
      <c r="E886" s="48">
        <f t="shared" si="26"/>
        <v>-3</v>
      </c>
      <c r="F886" s="49">
        <f t="shared" si="27"/>
        <v>-100</v>
      </c>
    </row>
    <row r="887" hidden="1" spans="1:6">
      <c r="A887" s="27">
        <v>2130125</v>
      </c>
      <c r="B887" s="28" t="s">
        <v>761</v>
      </c>
      <c r="C887" s="50"/>
      <c r="D887" s="50"/>
      <c r="E887" s="48">
        <f t="shared" si="26"/>
        <v>0</v>
      </c>
      <c r="F887" s="49" t="str">
        <f t="shared" si="27"/>
        <v> </v>
      </c>
    </row>
    <row r="888" spans="1:6">
      <c r="A888" s="27">
        <v>2130126</v>
      </c>
      <c r="B888" s="28" t="s">
        <v>762</v>
      </c>
      <c r="C888" s="50">
        <v>50</v>
      </c>
      <c r="D888" s="50">
        <v>0</v>
      </c>
      <c r="E888" s="48">
        <f t="shared" si="26"/>
        <v>-50</v>
      </c>
      <c r="F888" s="49">
        <f t="shared" si="27"/>
        <v>-100</v>
      </c>
    </row>
    <row r="889" hidden="1" spans="1:6">
      <c r="A889" s="27">
        <v>2130135</v>
      </c>
      <c r="B889" s="28" t="s">
        <v>763</v>
      </c>
      <c r="C889" s="50"/>
      <c r="D889" s="50"/>
      <c r="E889" s="48">
        <f t="shared" si="26"/>
        <v>0</v>
      </c>
      <c r="F889" s="49" t="str">
        <f t="shared" si="27"/>
        <v> </v>
      </c>
    </row>
    <row r="890" hidden="1" spans="1:6">
      <c r="A890" s="27">
        <v>2130142</v>
      </c>
      <c r="B890" s="28" t="s">
        <v>764</v>
      </c>
      <c r="C890" s="50"/>
      <c r="D890" s="50"/>
      <c r="E890" s="48">
        <f t="shared" si="26"/>
        <v>0</v>
      </c>
      <c r="F890" s="49" t="str">
        <f t="shared" si="27"/>
        <v> </v>
      </c>
    </row>
    <row r="891" hidden="1" spans="1:6">
      <c r="A891" s="27">
        <v>2130148</v>
      </c>
      <c r="B891" s="28" t="s">
        <v>765</v>
      </c>
      <c r="C891" s="50"/>
      <c r="D891" s="50"/>
      <c r="E891" s="48">
        <f t="shared" si="26"/>
        <v>0</v>
      </c>
      <c r="F891" s="49" t="str">
        <f t="shared" si="27"/>
        <v> </v>
      </c>
    </row>
    <row r="892" hidden="1" spans="1:6">
      <c r="A892" s="27">
        <v>2130152</v>
      </c>
      <c r="B892" s="28" t="s">
        <v>766</v>
      </c>
      <c r="C892" s="50"/>
      <c r="D892" s="50"/>
      <c r="E892" s="48">
        <f t="shared" si="26"/>
        <v>0</v>
      </c>
      <c r="F892" s="49" t="str">
        <f t="shared" si="27"/>
        <v> </v>
      </c>
    </row>
    <row r="893" spans="1:6">
      <c r="A893" s="27">
        <v>2130199</v>
      </c>
      <c r="B893" s="28" t="s">
        <v>767</v>
      </c>
      <c r="C893" s="50">
        <v>140</v>
      </c>
      <c r="D893" s="50">
        <v>0</v>
      </c>
      <c r="E893" s="48">
        <f t="shared" si="26"/>
        <v>-140</v>
      </c>
      <c r="F893" s="49">
        <f t="shared" si="27"/>
        <v>-100</v>
      </c>
    </row>
    <row r="894" spans="1:6">
      <c r="A894" s="27">
        <v>21302</v>
      </c>
      <c r="B894" s="29" t="s">
        <v>768</v>
      </c>
      <c r="C894" s="50">
        <f>SUM(C895:C918)</f>
        <v>74</v>
      </c>
      <c r="D894" s="50">
        <v>1.113504</v>
      </c>
      <c r="E894" s="48">
        <f t="shared" si="26"/>
        <v>-72.886496</v>
      </c>
      <c r="F894" s="49">
        <f t="shared" si="27"/>
        <v>-98.4952648648649</v>
      </c>
    </row>
    <row r="895" hidden="1" spans="1:6">
      <c r="A895" s="27">
        <v>2130201</v>
      </c>
      <c r="B895" s="28" t="s">
        <v>101</v>
      </c>
      <c r="C895" s="50"/>
      <c r="D895" s="50"/>
      <c r="E895" s="48">
        <f t="shared" si="26"/>
        <v>0</v>
      </c>
      <c r="F895" s="49" t="str">
        <f t="shared" si="27"/>
        <v> </v>
      </c>
    </row>
    <row r="896" hidden="1" spans="1:6">
      <c r="A896" s="27">
        <v>2130202</v>
      </c>
      <c r="B896" s="28" t="s">
        <v>102</v>
      </c>
      <c r="C896" s="50"/>
      <c r="D896" s="50"/>
      <c r="E896" s="48">
        <f t="shared" si="26"/>
        <v>0</v>
      </c>
      <c r="F896" s="49" t="str">
        <f t="shared" si="27"/>
        <v> </v>
      </c>
    </row>
    <row r="897" hidden="1" spans="1:6">
      <c r="A897" s="27">
        <v>2130203</v>
      </c>
      <c r="B897" s="28" t="s">
        <v>103</v>
      </c>
      <c r="C897" s="50"/>
      <c r="D897" s="50"/>
      <c r="E897" s="48">
        <f t="shared" si="26"/>
        <v>0</v>
      </c>
      <c r="F897" s="49" t="str">
        <f t="shared" si="27"/>
        <v> </v>
      </c>
    </row>
    <row r="898" hidden="1" spans="1:6">
      <c r="A898" s="27">
        <v>2130204</v>
      </c>
      <c r="B898" s="28" t="s">
        <v>769</v>
      </c>
      <c r="C898" s="50"/>
      <c r="D898" s="50"/>
      <c r="E898" s="48">
        <f t="shared" si="26"/>
        <v>0</v>
      </c>
      <c r="F898" s="49" t="str">
        <f t="shared" si="27"/>
        <v> </v>
      </c>
    </row>
    <row r="899" spans="1:6">
      <c r="A899" s="27">
        <v>2130205</v>
      </c>
      <c r="B899" s="28" t="s">
        <v>770</v>
      </c>
      <c r="C899" s="50">
        <v>10</v>
      </c>
      <c r="D899" s="50">
        <v>0</v>
      </c>
      <c r="E899" s="48">
        <f t="shared" si="26"/>
        <v>-10</v>
      </c>
      <c r="F899" s="49">
        <f t="shared" si="27"/>
        <v>-100</v>
      </c>
    </row>
    <row r="900" hidden="1" spans="1:6">
      <c r="A900" s="27">
        <v>2130206</v>
      </c>
      <c r="B900" s="28" t="s">
        <v>771</v>
      </c>
      <c r="C900" s="50"/>
      <c r="D900" s="50"/>
      <c r="E900" s="48">
        <f t="shared" si="26"/>
        <v>0</v>
      </c>
      <c r="F900" s="49" t="str">
        <f t="shared" si="27"/>
        <v> </v>
      </c>
    </row>
    <row r="901" hidden="1" spans="1:6">
      <c r="A901" s="27">
        <v>2130207</v>
      </c>
      <c r="B901" s="28" t="s">
        <v>772</v>
      </c>
      <c r="C901" s="50"/>
      <c r="D901" s="50"/>
      <c r="E901" s="48">
        <f t="shared" si="26"/>
        <v>0</v>
      </c>
      <c r="F901" s="49" t="str">
        <f t="shared" si="27"/>
        <v> </v>
      </c>
    </row>
    <row r="902" spans="1:6">
      <c r="A902" s="27">
        <v>2130209</v>
      </c>
      <c r="B902" s="28" t="s">
        <v>773</v>
      </c>
      <c r="C902" s="50">
        <v>64</v>
      </c>
      <c r="D902" s="50">
        <v>0</v>
      </c>
      <c r="E902" s="48">
        <f t="shared" ref="E902:E965" si="28">D902-C902</f>
        <v>-64</v>
      </c>
      <c r="F902" s="49">
        <f t="shared" ref="F902:F965" si="29">IF(C902&lt;&gt;0,E902/C902*100," ")</f>
        <v>-100</v>
      </c>
    </row>
    <row r="903" hidden="1" spans="1:6">
      <c r="A903" s="27">
        <v>2130210</v>
      </c>
      <c r="B903" s="28" t="s">
        <v>774</v>
      </c>
      <c r="C903" s="50"/>
      <c r="D903" s="50"/>
      <c r="E903" s="48">
        <f t="shared" si="28"/>
        <v>0</v>
      </c>
      <c r="F903" s="49" t="str">
        <f t="shared" si="29"/>
        <v> </v>
      </c>
    </row>
    <row r="904" hidden="1" spans="1:6">
      <c r="A904" s="27">
        <v>2130211</v>
      </c>
      <c r="B904" s="28" t="s">
        <v>775</v>
      </c>
      <c r="C904" s="50"/>
      <c r="D904" s="50"/>
      <c r="E904" s="48">
        <f t="shared" si="28"/>
        <v>0</v>
      </c>
      <c r="F904" s="49" t="str">
        <f t="shared" si="29"/>
        <v> </v>
      </c>
    </row>
    <row r="905" hidden="1" spans="1:6">
      <c r="A905" s="27">
        <v>2130212</v>
      </c>
      <c r="B905" s="28" t="s">
        <v>776</v>
      </c>
      <c r="C905" s="50"/>
      <c r="D905" s="50"/>
      <c r="E905" s="48">
        <f t="shared" si="28"/>
        <v>0</v>
      </c>
      <c r="F905" s="49" t="str">
        <f t="shared" si="29"/>
        <v> </v>
      </c>
    </row>
    <row r="906" hidden="1" spans="1:6">
      <c r="A906" s="27">
        <v>2130213</v>
      </c>
      <c r="B906" s="28" t="s">
        <v>777</v>
      </c>
      <c r="C906" s="50"/>
      <c r="D906" s="50"/>
      <c r="E906" s="48">
        <f t="shared" si="28"/>
        <v>0</v>
      </c>
      <c r="F906" s="49" t="str">
        <f t="shared" si="29"/>
        <v> </v>
      </c>
    </row>
    <row r="907" hidden="1" spans="1:6">
      <c r="A907" s="27">
        <v>2130217</v>
      </c>
      <c r="B907" s="28" t="s">
        <v>778</v>
      </c>
      <c r="C907" s="50"/>
      <c r="D907" s="50"/>
      <c r="E907" s="48">
        <f t="shared" si="28"/>
        <v>0</v>
      </c>
      <c r="F907" s="49" t="str">
        <f t="shared" si="29"/>
        <v> </v>
      </c>
    </row>
    <row r="908" hidden="1" spans="1:6">
      <c r="A908" s="27">
        <v>2130220</v>
      </c>
      <c r="B908" s="28" t="s">
        <v>779</v>
      </c>
      <c r="C908" s="50"/>
      <c r="D908" s="50"/>
      <c r="E908" s="48">
        <f t="shared" si="28"/>
        <v>0</v>
      </c>
      <c r="F908" s="49" t="str">
        <f t="shared" si="29"/>
        <v> </v>
      </c>
    </row>
    <row r="909" hidden="1" spans="1:6">
      <c r="A909" s="27">
        <v>2130221</v>
      </c>
      <c r="B909" s="28" t="s">
        <v>780</v>
      </c>
      <c r="C909" s="50"/>
      <c r="D909" s="50"/>
      <c r="E909" s="48">
        <f t="shared" si="28"/>
        <v>0</v>
      </c>
      <c r="F909" s="49" t="str">
        <f t="shared" si="29"/>
        <v> </v>
      </c>
    </row>
    <row r="910" hidden="1" spans="1:6">
      <c r="A910" s="27">
        <v>2130223</v>
      </c>
      <c r="B910" s="28" t="s">
        <v>781</v>
      </c>
      <c r="C910" s="50"/>
      <c r="D910" s="50"/>
      <c r="E910" s="48">
        <f t="shared" si="28"/>
        <v>0</v>
      </c>
      <c r="F910" s="49" t="str">
        <f t="shared" si="29"/>
        <v> </v>
      </c>
    </row>
    <row r="911" hidden="1" spans="1:6">
      <c r="A911" s="27">
        <v>2130226</v>
      </c>
      <c r="B911" s="28" t="s">
        <v>782</v>
      </c>
      <c r="C911" s="50"/>
      <c r="D911" s="50"/>
      <c r="E911" s="48">
        <f t="shared" si="28"/>
        <v>0</v>
      </c>
      <c r="F911" s="49" t="str">
        <f t="shared" si="29"/>
        <v> </v>
      </c>
    </row>
    <row r="912" hidden="1" spans="1:6">
      <c r="A912" s="27">
        <v>2130227</v>
      </c>
      <c r="B912" s="28" t="s">
        <v>783</v>
      </c>
      <c r="C912" s="50"/>
      <c r="D912" s="50"/>
      <c r="E912" s="48">
        <f t="shared" si="28"/>
        <v>0</v>
      </c>
      <c r="F912" s="49" t="str">
        <f t="shared" si="29"/>
        <v> </v>
      </c>
    </row>
    <row r="913" hidden="1" spans="1:6">
      <c r="A913" s="27">
        <v>2130232</v>
      </c>
      <c r="B913" s="28" t="s">
        <v>784</v>
      </c>
      <c r="C913" s="50"/>
      <c r="D913" s="50"/>
      <c r="E913" s="48">
        <f t="shared" si="28"/>
        <v>0</v>
      </c>
      <c r="F913" s="49" t="str">
        <f t="shared" si="29"/>
        <v> </v>
      </c>
    </row>
    <row r="914" hidden="1" spans="1:6">
      <c r="A914" s="27">
        <v>2130234</v>
      </c>
      <c r="B914" s="28" t="s">
        <v>785</v>
      </c>
      <c r="C914" s="50"/>
      <c r="D914" s="50"/>
      <c r="E914" s="48">
        <f t="shared" si="28"/>
        <v>0</v>
      </c>
      <c r="F914" s="49" t="str">
        <f t="shared" si="29"/>
        <v> </v>
      </c>
    </row>
    <row r="915" hidden="1" spans="1:6">
      <c r="A915" s="27">
        <v>2130235</v>
      </c>
      <c r="B915" s="28" t="s">
        <v>786</v>
      </c>
      <c r="C915" s="50"/>
      <c r="D915" s="50"/>
      <c r="E915" s="48">
        <f t="shared" si="28"/>
        <v>0</v>
      </c>
      <c r="F915" s="49" t="str">
        <f t="shared" si="29"/>
        <v> </v>
      </c>
    </row>
    <row r="916" hidden="1" spans="1:6">
      <c r="A916" s="27">
        <v>2130236</v>
      </c>
      <c r="B916" s="28" t="s">
        <v>787</v>
      </c>
      <c r="C916" s="50"/>
      <c r="D916" s="50"/>
      <c r="E916" s="48">
        <f t="shared" si="28"/>
        <v>0</v>
      </c>
      <c r="F916" s="49" t="str">
        <f t="shared" si="29"/>
        <v> </v>
      </c>
    </row>
    <row r="917" hidden="1" spans="1:6">
      <c r="A917" s="27">
        <v>2130237</v>
      </c>
      <c r="B917" s="28" t="s">
        <v>788</v>
      </c>
      <c r="C917" s="50"/>
      <c r="D917" s="50"/>
      <c r="E917" s="48">
        <f t="shared" si="28"/>
        <v>0</v>
      </c>
      <c r="F917" s="49" t="str">
        <f t="shared" si="29"/>
        <v> </v>
      </c>
    </row>
    <row r="918" spans="1:6">
      <c r="A918" s="27">
        <v>2130299</v>
      </c>
      <c r="B918" s="28" t="s">
        <v>789</v>
      </c>
      <c r="C918" s="50">
        <v>0</v>
      </c>
      <c r="D918" s="50">
        <v>1.113504</v>
      </c>
      <c r="E918" s="48">
        <f t="shared" si="28"/>
        <v>1.113504</v>
      </c>
      <c r="F918" s="49" t="str">
        <f t="shared" si="29"/>
        <v> </v>
      </c>
    </row>
    <row r="919" spans="1:6">
      <c r="A919" s="27">
        <v>21303</v>
      </c>
      <c r="B919" s="29" t="s">
        <v>790</v>
      </c>
      <c r="C919" s="50">
        <f>SUM(C920:C944)</f>
        <v>103</v>
      </c>
      <c r="D919" s="50">
        <v>0</v>
      </c>
      <c r="E919" s="48">
        <f t="shared" si="28"/>
        <v>-103</v>
      </c>
      <c r="F919" s="49">
        <f t="shared" si="29"/>
        <v>-100</v>
      </c>
    </row>
    <row r="920" hidden="1" spans="1:6">
      <c r="A920" s="27">
        <v>2130301</v>
      </c>
      <c r="B920" s="28" t="s">
        <v>101</v>
      </c>
      <c r="C920" s="50"/>
      <c r="D920" s="50"/>
      <c r="E920" s="48">
        <f t="shared" si="28"/>
        <v>0</v>
      </c>
      <c r="F920" s="49" t="str">
        <f t="shared" si="29"/>
        <v> </v>
      </c>
    </row>
    <row r="921" hidden="1" spans="1:6">
      <c r="A921" s="27">
        <v>2130302</v>
      </c>
      <c r="B921" s="28" t="s">
        <v>102</v>
      </c>
      <c r="C921" s="50"/>
      <c r="D921" s="50"/>
      <c r="E921" s="48">
        <f t="shared" si="28"/>
        <v>0</v>
      </c>
      <c r="F921" s="49" t="str">
        <f t="shared" si="29"/>
        <v> </v>
      </c>
    </row>
    <row r="922" hidden="1" spans="1:6">
      <c r="A922" s="27">
        <v>2130303</v>
      </c>
      <c r="B922" s="28" t="s">
        <v>103</v>
      </c>
      <c r="C922" s="50"/>
      <c r="D922" s="50"/>
      <c r="E922" s="48">
        <f t="shared" si="28"/>
        <v>0</v>
      </c>
      <c r="F922" s="49" t="str">
        <f t="shared" si="29"/>
        <v> </v>
      </c>
    </row>
    <row r="923" spans="1:6">
      <c r="A923" s="27">
        <v>2130304</v>
      </c>
      <c r="B923" s="28" t="s">
        <v>791</v>
      </c>
      <c r="C923" s="50">
        <v>-3</v>
      </c>
      <c r="D923" s="50">
        <v>0</v>
      </c>
      <c r="E923" s="48">
        <f t="shared" si="28"/>
        <v>3</v>
      </c>
      <c r="F923" s="49">
        <f t="shared" si="29"/>
        <v>-100</v>
      </c>
    </row>
    <row r="924" hidden="1" spans="1:6">
      <c r="A924" s="27">
        <v>2130305</v>
      </c>
      <c r="B924" s="28" t="s">
        <v>792</v>
      </c>
      <c r="C924" s="50"/>
      <c r="D924" s="50"/>
      <c r="E924" s="48">
        <f t="shared" si="28"/>
        <v>0</v>
      </c>
      <c r="F924" s="49" t="str">
        <f t="shared" si="29"/>
        <v> </v>
      </c>
    </row>
    <row r="925" hidden="1" spans="1:6">
      <c r="A925" s="27">
        <v>2130306</v>
      </c>
      <c r="B925" s="28" t="s">
        <v>793</v>
      </c>
      <c r="C925" s="50"/>
      <c r="D925" s="50"/>
      <c r="E925" s="48">
        <f t="shared" si="28"/>
        <v>0</v>
      </c>
      <c r="F925" s="49" t="str">
        <f t="shared" si="29"/>
        <v> </v>
      </c>
    </row>
    <row r="926" hidden="1" spans="1:6">
      <c r="A926" s="27">
        <v>2130307</v>
      </c>
      <c r="B926" s="28" t="s">
        <v>794</v>
      </c>
      <c r="C926" s="50"/>
      <c r="D926" s="50"/>
      <c r="E926" s="48">
        <f t="shared" si="28"/>
        <v>0</v>
      </c>
      <c r="F926" s="49" t="str">
        <f t="shared" si="29"/>
        <v> </v>
      </c>
    </row>
    <row r="927" hidden="1" spans="1:6">
      <c r="A927" s="27">
        <v>2130308</v>
      </c>
      <c r="B927" s="28" t="s">
        <v>795</v>
      </c>
      <c r="C927" s="50"/>
      <c r="D927" s="50"/>
      <c r="E927" s="48">
        <f t="shared" si="28"/>
        <v>0</v>
      </c>
      <c r="F927" s="49" t="str">
        <f t="shared" si="29"/>
        <v> </v>
      </c>
    </row>
    <row r="928" hidden="1" spans="1:6">
      <c r="A928" s="27">
        <v>2130309</v>
      </c>
      <c r="B928" s="28" t="s">
        <v>796</v>
      </c>
      <c r="C928" s="50"/>
      <c r="D928" s="50"/>
      <c r="E928" s="48">
        <f t="shared" si="28"/>
        <v>0</v>
      </c>
      <c r="F928" s="49" t="str">
        <f t="shared" si="29"/>
        <v> </v>
      </c>
    </row>
    <row r="929" hidden="1" spans="1:6">
      <c r="A929" s="27">
        <v>2130310</v>
      </c>
      <c r="B929" s="28" t="s">
        <v>797</v>
      </c>
      <c r="C929" s="50"/>
      <c r="D929" s="50"/>
      <c r="E929" s="48">
        <f t="shared" si="28"/>
        <v>0</v>
      </c>
      <c r="F929" s="49" t="str">
        <f t="shared" si="29"/>
        <v> </v>
      </c>
    </row>
    <row r="930" hidden="1" spans="1:6">
      <c r="A930" s="27">
        <v>2130311</v>
      </c>
      <c r="B930" s="28" t="s">
        <v>798</v>
      </c>
      <c r="C930" s="50"/>
      <c r="D930" s="50"/>
      <c r="E930" s="48">
        <f t="shared" si="28"/>
        <v>0</v>
      </c>
      <c r="F930" s="49" t="str">
        <f t="shared" si="29"/>
        <v> </v>
      </c>
    </row>
    <row r="931" hidden="1" spans="1:6">
      <c r="A931" s="27">
        <v>2130312</v>
      </c>
      <c r="B931" s="28" t="s">
        <v>799</v>
      </c>
      <c r="C931" s="50"/>
      <c r="D931" s="50"/>
      <c r="E931" s="48">
        <f t="shared" si="28"/>
        <v>0</v>
      </c>
      <c r="F931" s="49" t="str">
        <f t="shared" si="29"/>
        <v> </v>
      </c>
    </row>
    <row r="932" hidden="1" spans="1:6">
      <c r="A932" s="27">
        <v>2130313</v>
      </c>
      <c r="B932" s="28" t="s">
        <v>800</v>
      </c>
      <c r="C932" s="50"/>
      <c r="D932" s="50"/>
      <c r="E932" s="48">
        <f t="shared" si="28"/>
        <v>0</v>
      </c>
      <c r="F932" s="49" t="str">
        <f t="shared" si="29"/>
        <v> </v>
      </c>
    </row>
    <row r="933" spans="1:6">
      <c r="A933" s="27">
        <v>2130314</v>
      </c>
      <c r="B933" s="28" t="s">
        <v>801</v>
      </c>
      <c r="C933" s="50">
        <v>33</v>
      </c>
      <c r="D933" s="50">
        <v>0</v>
      </c>
      <c r="E933" s="48">
        <f t="shared" si="28"/>
        <v>-33</v>
      </c>
      <c r="F933" s="49">
        <f t="shared" si="29"/>
        <v>-100</v>
      </c>
    </row>
    <row r="934" hidden="1" spans="1:6">
      <c r="A934" s="27">
        <v>2130315</v>
      </c>
      <c r="B934" s="28" t="s">
        <v>802</v>
      </c>
      <c r="C934" s="50"/>
      <c r="D934" s="50"/>
      <c r="E934" s="48">
        <f t="shared" si="28"/>
        <v>0</v>
      </c>
      <c r="F934" s="49" t="str">
        <f t="shared" si="29"/>
        <v> </v>
      </c>
    </row>
    <row r="935" hidden="1" spans="1:6">
      <c r="A935" s="27">
        <v>2130316</v>
      </c>
      <c r="B935" s="28" t="s">
        <v>803</v>
      </c>
      <c r="C935" s="50"/>
      <c r="D935" s="50"/>
      <c r="E935" s="48">
        <f t="shared" si="28"/>
        <v>0</v>
      </c>
      <c r="F935" s="49" t="str">
        <f t="shared" si="29"/>
        <v> </v>
      </c>
    </row>
    <row r="936" hidden="1" spans="1:6">
      <c r="A936" s="27">
        <v>2130317</v>
      </c>
      <c r="B936" s="28" t="s">
        <v>804</v>
      </c>
      <c r="C936" s="50"/>
      <c r="D936" s="50"/>
      <c r="E936" s="48">
        <f t="shared" si="28"/>
        <v>0</v>
      </c>
      <c r="F936" s="49" t="str">
        <f t="shared" si="29"/>
        <v> </v>
      </c>
    </row>
    <row r="937" hidden="1" spans="1:6">
      <c r="A937" s="27">
        <v>2130318</v>
      </c>
      <c r="B937" s="28" t="s">
        <v>805</v>
      </c>
      <c r="C937" s="50"/>
      <c r="D937" s="50"/>
      <c r="E937" s="48">
        <f t="shared" si="28"/>
        <v>0</v>
      </c>
      <c r="F937" s="49" t="str">
        <f t="shared" si="29"/>
        <v> </v>
      </c>
    </row>
    <row r="938" hidden="1" spans="1:6">
      <c r="A938" s="27">
        <v>2130319</v>
      </c>
      <c r="B938" s="28" t="s">
        <v>806</v>
      </c>
      <c r="C938" s="50"/>
      <c r="D938" s="50"/>
      <c r="E938" s="48">
        <f t="shared" si="28"/>
        <v>0</v>
      </c>
      <c r="F938" s="49" t="str">
        <f t="shared" si="29"/>
        <v> </v>
      </c>
    </row>
    <row r="939" spans="1:6">
      <c r="A939" s="27">
        <v>2130321</v>
      </c>
      <c r="B939" s="28" t="s">
        <v>807</v>
      </c>
      <c r="C939" s="50">
        <v>9</v>
      </c>
      <c r="D939" s="50">
        <v>0</v>
      </c>
      <c r="E939" s="48">
        <f t="shared" si="28"/>
        <v>-9</v>
      </c>
      <c r="F939" s="49">
        <f t="shared" si="29"/>
        <v>-100</v>
      </c>
    </row>
    <row r="940" hidden="1" spans="1:6">
      <c r="A940" s="27">
        <v>2130322</v>
      </c>
      <c r="B940" s="28" t="s">
        <v>808</v>
      </c>
      <c r="C940" s="50"/>
      <c r="D940" s="50"/>
      <c r="E940" s="48">
        <f t="shared" si="28"/>
        <v>0</v>
      </c>
      <c r="F940" s="49" t="str">
        <f t="shared" si="29"/>
        <v> </v>
      </c>
    </row>
    <row r="941" hidden="1" spans="1:6">
      <c r="A941" s="27">
        <v>2130333</v>
      </c>
      <c r="B941" s="28" t="s">
        <v>781</v>
      </c>
      <c r="C941" s="50"/>
      <c r="D941" s="50"/>
      <c r="E941" s="48">
        <f t="shared" si="28"/>
        <v>0</v>
      </c>
      <c r="F941" s="49" t="str">
        <f t="shared" si="29"/>
        <v> </v>
      </c>
    </row>
    <row r="942" hidden="1" spans="1:6">
      <c r="A942" s="27">
        <v>2130334</v>
      </c>
      <c r="B942" s="28" t="s">
        <v>809</v>
      </c>
      <c r="C942" s="50">
        <v>1</v>
      </c>
      <c r="D942" s="50"/>
      <c r="E942" s="48">
        <f t="shared" si="28"/>
        <v>-1</v>
      </c>
      <c r="F942" s="49">
        <f t="shared" si="29"/>
        <v>-100</v>
      </c>
    </row>
    <row r="943" hidden="1" spans="1:6">
      <c r="A943" s="27">
        <v>2130335</v>
      </c>
      <c r="B943" s="28" t="s">
        <v>810</v>
      </c>
      <c r="C943" s="50"/>
      <c r="D943" s="50"/>
      <c r="E943" s="48">
        <f t="shared" si="28"/>
        <v>0</v>
      </c>
      <c r="F943" s="49" t="str">
        <f t="shared" si="29"/>
        <v> </v>
      </c>
    </row>
    <row r="944" spans="1:6">
      <c r="A944" s="27">
        <v>2130399</v>
      </c>
      <c r="B944" s="28" t="s">
        <v>811</v>
      </c>
      <c r="C944" s="50">
        <v>63</v>
      </c>
      <c r="D944" s="50">
        <v>0</v>
      </c>
      <c r="E944" s="48">
        <f t="shared" si="28"/>
        <v>-63</v>
      </c>
      <c r="F944" s="49">
        <f t="shared" si="29"/>
        <v>-100</v>
      </c>
    </row>
    <row r="945" spans="1:6">
      <c r="A945" s="27">
        <v>21304</v>
      </c>
      <c r="B945" s="29" t="s">
        <v>812</v>
      </c>
      <c r="C945" s="50">
        <f>SUM(C946:C955)</f>
        <v>0</v>
      </c>
      <c r="D945" s="50">
        <v>0</v>
      </c>
      <c r="E945" s="48">
        <f t="shared" si="28"/>
        <v>0</v>
      </c>
      <c r="F945" s="49" t="str">
        <f t="shared" si="29"/>
        <v> </v>
      </c>
    </row>
    <row r="946" hidden="1" spans="1:6">
      <c r="A946" s="27">
        <v>2130401</v>
      </c>
      <c r="B946" s="28" t="s">
        <v>101</v>
      </c>
      <c r="C946" s="50"/>
      <c r="D946" s="50"/>
      <c r="E946" s="48">
        <f t="shared" si="28"/>
        <v>0</v>
      </c>
      <c r="F946" s="49" t="str">
        <f t="shared" si="29"/>
        <v> </v>
      </c>
    </row>
    <row r="947" hidden="1" spans="1:6">
      <c r="A947" s="27">
        <v>2130402</v>
      </c>
      <c r="B947" s="28" t="s">
        <v>102</v>
      </c>
      <c r="C947" s="50"/>
      <c r="D947" s="50"/>
      <c r="E947" s="48">
        <f t="shared" si="28"/>
        <v>0</v>
      </c>
      <c r="F947" s="49" t="str">
        <f t="shared" si="29"/>
        <v> </v>
      </c>
    </row>
    <row r="948" hidden="1" spans="1:6">
      <c r="A948" s="27">
        <v>2130403</v>
      </c>
      <c r="B948" s="28" t="s">
        <v>103</v>
      </c>
      <c r="C948" s="50"/>
      <c r="D948" s="50"/>
      <c r="E948" s="48">
        <f t="shared" si="28"/>
        <v>0</v>
      </c>
      <c r="F948" s="49" t="str">
        <f t="shared" si="29"/>
        <v> </v>
      </c>
    </row>
    <row r="949" hidden="1" spans="1:6">
      <c r="A949" s="27">
        <v>2130404</v>
      </c>
      <c r="B949" s="28" t="s">
        <v>813</v>
      </c>
      <c r="C949" s="50"/>
      <c r="D949" s="50"/>
      <c r="E949" s="48">
        <f t="shared" si="28"/>
        <v>0</v>
      </c>
      <c r="F949" s="49" t="str">
        <f t="shared" si="29"/>
        <v> </v>
      </c>
    </row>
    <row r="950" hidden="1" spans="1:6">
      <c r="A950" s="27">
        <v>2130405</v>
      </c>
      <c r="B950" s="28" t="s">
        <v>814</v>
      </c>
      <c r="C950" s="50"/>
      <c r="D950" s="50"/>
      <c r="E950" s="48">
        <f t="shared" si="28"/>
        <v>0</v>
      </c>
      <c r="F950" s="49" t="str">
        <f t="shared" si="29"/>
        <v> </v>
      </c>
    </row>
    <row r="951" hidden="1" spans="1:6">
      <c r="A951" s="27">
        <v>2130406</v>
      </c>
      <c r="B951" s="28" t="s">
        <v>815</v>
      </c>
      <c r="C951" s="50"/>
      <c r="D951" s="50"/>
      <c r="E951" s="48">
        <f t="shared" si="28"/>
        <v>0</v>
      </c>
      <c r="F951" s="49" t="str">
        <f t="shared" si="29"/>
        <v> </v>
      </c>
    </row>
    <row r="952" hidden="1" spans="1:6">
      <c r="A952" s="27">
        <v>2130407</v>
      </c>
      <c r="B952" s="28" t="s">
        <v>816</v>
      </c>
      <c r="C952" s="50"/>
      <c r="D952" s="50"/>
      <c r="E952" s="48">
        <f t="shared" si="28"/>
        <v>0</v>
      </c>
      <c r="F952" s="49" t="str">
        <f t="shared" si="29"/>
        <v> </v>
      </c>
    </row>
    <row r="953" hidden="1" spans="1:6">
      <c r="A953" s="27">
        <v>2130408</v>
      </c>
      <c r="B953" s="28" t="s">
        <v>817</v>
      </c>
      <c r="C953" s="50"/>
      <c r="D953" s="50"/>
      <c r="E953" s="48">
        <f t="shared" si="28"/>
        <v>0</v>
      </c>
      <c r="F953" s="49" t="str">
        <f t="shared" si="29"/>
        <v> </v>
      </c>
    </row>
    <row r="954" hidden="1" spans="1:6">
      <c r="A954" s="27">
        <v>2130409</v>
      </c>
      <c r="B954" s="28" t="s">
        <v>818</v>
      </c>
      <c r="C954" s="50"/>
      <c r="D954" s="50"/>
      <c r="E954" s="48">
        <f t="shared" si="28"/>
        <v>0</v>
      </c>
      <c r="F954" s="49" t="str">
        <f t="shared" si="29"/>
        <v> </v>
      </c>
    </row>
    <row r="955" hidden="1" spans="1:6">
      <c r="A955" s="27">
        <v>2130499</v>
      </c>
      <c r="B955" s="28" t="s">
        <v>819</v>
      </c>
      <c r="C955" s="50"/>
      <c r="D955" s="50"/>
      <c r="E955" s="48">
        <f t="shared" si="28"/>
        <v>0</v>
      </c>
      <c r="F955" s="49" t="str">
        <f t="shared" si="29"/>
        <v> </v>
      </c>
    </row>
    <row r="956" spans="1:6">
      <c r="A956" s="27">
        <v>21305</v>
      </c>
      <c r="B956" s="29" t="s">
        <v>820</v>
      </c>
      <c r="C956" s="50">
        <f>SUM(C957:C966)</f>
        <v>140</v>
      </c>
      <c r="D956" s="50">
        <v>50</v>
      </c>
      <c r="E956" s="48">
        <f t="shared" si="28"/>
        <v>-90</v>
      </c>
      <c r="F956" s="49">
        <f t="shared" si="29"/>
        <v>-64.2857142857143</v>
      </c>
    </row>
    <row r="957" hidden="1" spans="1:6">
      <c r="A957" s="27">
        <v>2130501</v>
      </c>
      <c r="B957" s="28" t="s">
        <v>101</v>
      </c>
      <c r="C957" s="50"/>
      <c r="D957" s="50"/>
      <c r="E957" s="48">
        <f t="shared" si="28"/>
        <v>0</v>
      </c>
      <c r="F957" s="49" t="str">
        <f t="shared" si="29"/>
        <v> </v>
      </c>
    </row>
    <row r="958" hidden="1" spans="1:6">
      <c r="A958" s="27">
        <v>2130502</v>
      </c>
      <c r="B958" s="28" t="s">
        <v>102</v>
      </c>
      <c r="C958" s="50"/>
      <c r="D958" s="50"/>
      <c r="E958" s="48">
        <f t="shared" si="28"/>
        <v>0</v>
      </c>
      <c r="F958" s="49" t="str">
        <f t="shared" si="29"/>
        <v> </v>
      </c>
    </row>
    <row r="959" hidden="1" spans="1:6">
      <c r="A959" s="27">
        <v>2130503</v>
      </c>
      <c r="B959" s="28" t="s">
        <v>103</v>
      </c>
      <c r="C959" s="50"/>
      <c r="D959" s="50"/>
      <c r="E959" s="48">
        <f t="shared" si="28"/>
        <v>0</v>
      </c>
      <c r="F959" s="49" t="str">
        <f t="shared" si="29"/>
        <v> </v>
      </c>
    </row>
    <row r="960" spans="1:6">
      <c r="A960" s="27">
        <v>2130504</v>
      </c>
      <c r="B960" s="28" t="s">
        <v>821</v>
      </c>
      <c r="C960" s="50">
        <v>40</v>
      </c>
      <c r="D960" s="50">
        <v>0</v>
      </c>
      <c r="E960" s="48">
        <f t="shared" si="28"/>
        <v>-40</v>
      </c>
      <c r="F960" s="49">
        <f t="shared" si="29"/>
        <v>-100</v>
      </c>
    </row>
    <row r="961" hidden="1" spans="1:6">
      <c r="A961" s="27">
        <v>2130505</v>
      </c>
      <c r="B961" s="28" t="s">
        <v>822</v>
      </c>
      <c r="C961" s="50"/>
      <c r="D961" s="50"/>
      <c r="E961" s="48">
        <f t="shared" si="28"/>
        <v>0</v>
      </c>
      <c r="F961" s="49" t="str">
        <f t="shared" si="29"/>
        <v> </v>
      </c>
    </row>
    <row r="962" hidden="1" spans="1:6">
      <c r="A962" s="27">
        <v>2130506</v>
      </c>
      <c r="B962" s="28" t="s">
        <v>823</v>
      </c>
      <c r="C962" s="50"/>
      <c r="D962" s="50"/>
      <c r="E962" s="48">
        <f t="shared" si="28"/>
        <v>0</v>
      </c>
      <c r="F962" s="49" t="str">
        <f t="shared" si="29"/>
        <v> </v>
      </c>
    </row>
    <row r="963" hidden="1" spans="1:6">
      <c r="A963" s="27">
        <v>2130507</v>
      </c>
      <c r="B963" s="28" t="s">
        <v>824</v>
      </c>
      <c r="C963" s="50"/>
      <c r="D963" s="50"/>
      <c r="E963" s="48">
        <f t="shared" si="28"/>
        <v>0</v>
      </c>
      <c r="F963" s="49" t="str">
        <f t="shared" si="29"/>
        <v> </v>
      </c>
    </row>
    <row r="964" hidden="1" spans="1:6">
      <c r="A964" s="27">
        <v>2130508</v>
      </c>
      <c r="B964" s="28" t="s">
        <v>825</v>
      </c>
      <c r="C964" s="50"/>
      <c r="D964" s="50"/>
      <c r="E964" s="48">
        <f t="shared" si="28"/>
        <v>0</v>
      </c>
      <c r="F964" s="49" t="str">
        <f t="shared" si="29"/>
        <v> </v>
      </c>
    </row>
    <row r="965" hidden="1" spans="1:6">
      <c r="A965" s="27">
        <v>2130550</v>
      </c>
      <c r="B965" s="28" t="s">
        <v>826</v>
      </c>
      <c r="C965" s="50"/>
      <c r="D965" s="50"/>
      <c r="E965" s="48">
        <f t="shared" si="28"/>
        <v>0</v>
      </c>
      <c r="F965" s="49" t="str">
        <f t="shared" si="29"/>
        <v> </v>
      </c>
    </row>
    <row r="966" spans="1:6">
      <c r="A966" s="27">
        <v>2130599</v>
      </c>
      <c r="B966" s="28" t="s">
        <v>827</v>
      </c>
      <c r="C966" s="50">
        <v>100</v>
      </c>
      <c r="D966" s="50">
        <v>50</v>
      </c>
      <c r="E966" s="48">
        <f t="shared" ref="E966:E1029" si="30">D966-C966</f>
        <v>-50</v>
      </c>
      <c r="F966" s="49">
        <f t="shared" ref="F966:F1029" si="31">IF(C966&lt;&gt;0,E966/C966*100," ")</f>
        <v>-50</v>
      </c>
    </row>
    <row r="967" spans="1:6">
      <c r="A967" s="27">
        <v>21306</v>
      </c>
      <c r="B967" s="29" t="s">
        <v>828</v>
      </c>
      <c r="C967" s="50">
        <f>SUM(C968:C972)</f>
        <v>0</v>
      </c>
      <c r="D967" s="50">
        <v>0</v>
      </c>
      <c r="E967" s="48">
        <f t="shared" si="30"/>
        <v>0</v>
      </c>
      <c r="F967" s="49" t="str">
        <f t="shared" si="31"/>
        <v> </v>
      </c>
    </row>
    <row r="968" hidden="1" spans="1:6">
      <c r="A968" s="27">
        <v>2130601</v>
      </c>
      <c r="B968" s="28" t="s">
        <v>394</v>
      </c>
      <c r="C968" s="50"/>
      <c r="D968" s="50"/>
      <c r="E968" s="48">
        <f t="shared" si="30"/>
        <v>0</v>
      </c>
      <c r="F968" s="49" t="str">
        <f t="shared" si="31"/>
        <v> </v>
      </c>
    </row>
    <row r="969" hidden="1" spans="1:6">
      <c r="A969" s="27">
        <v>2130602</v>
      </c>
      <c r="B969" s="28" t="s">
        <v>829</v>
      </c>
      <c r="C969" s="50"/>
      <c r="D969" s="50"/>
      <c r="E969" s="48">
        <f t="shared" si="30"/>
        <v>0</v>
      </c>
      <c r="F969" s="49" t="str">
        <f t="shared" si="31"/>
        <v> </v>
      </c>
    </row>
    <row r="970" hidden="1" spans="1:6">
      <c r="A970" s="27">
        <v>2130603</v>
      </c>
      <c r="B970" s="28" t="s">
        <v>830</v>
      </c>
      <c r="C970" s="50"/>
      <c r="D970" s="50"/>
      <c r="E970" s="48">
        <f t="shared" si="30"/>
        <v>0</v>
      </c>
      <c r="F970" s="49" t="str">
        <f t="shared" si="31"/>
        <v> </v>
      </c>
    </row>
    <row r="971" hidden="1" spans="1:6">
      <c r="A971" s="27">
        <v>2130604</v>
      </c>
      <c r="B971" s="28" t="s">
        <v>831</v>
      </c>
      <c r="C971" s="50"/>
      <c r="D971" s="50"/>
      <c r="E971" s="48">
        <f t="shared" si="30"/>
        <v>0</v>
      </c>
      <c r="F971" s="49" t="str">
        <f t="shared" si="31"/>
        <v> </v>
      </c>
    </row>
    <row r="972" hidden="1" spans="1:6">
      <c r="A972" s="27">
        <v>2130699</v>
      </c>
      <c r="B972" s="28" t="s">
        <v>832</v>
      </c>
      <c r="C972" s="50"/>
      <c r="D972" s="50"/>
      <c r="E972" s="48">
        <f t="shared" si="30"/>
        <v>0</v>
      </c>
      <c r="F972" s="49" t="str">
        <f t="shared" si="31"/>
        <v> </v>
      </c>
    </row>
    <row r="973" spans="1:6">
      <c r="A973" s="27">
        <v>21307</v>
      </c>
      <c r="B973" s="29" t="s">
        <v>833</v>
      </c>
      <c r="C973" s="50">
        <f>SUM(C974:C979)</f>
        <v>72</v>
      </c>
      <c r="D973" s="50">
        <v>0</v>
      </c>
      <c r="E973" s="48">
        <f t="shared" si="30"/>
        <v>-72</v>
      </c>
      <c r="F973" s="49">
        <f t="shared" si="31"/>
        <v>-100</v>
      </c>
    </row>
    <row r="974" spans="1:6">
      <c r="A974" s="27">
        <v>2130701</v>
      </c>
      <c r="B974" s="28" t="s">
        <v>834</v>
      </c>
      <c r="C974" s="50">
        <v>72</v>
      </c>
      <c r="D974" s="50">
        <v>0</v>
      </c>
      <c r="E974" s="48">
        <f t="shared" si="30"/>
        <v>-72</v>
      </c>
      <c r="F974" s="49">
        <f t="shared" si="31"/>
        <v>-100</v>
      </c>
    </row>
    <row r="975" hidden="1" spans="1:6">
      <c r="A975" s="27">
        <v>2130704</v>
      </c>
      <c r="B975" s="28" t="s">
        <v>835</v>
      </c>
      <c r="C975" s="50"/>
      <c r="D975" s="50"/>
      <c r="E975" s="48">
        <f t="shared" si="30"/>
        <v>0</v>
      </c>
      <c r="F975" s="49" t="str">
        <f t="shared" si="31"/>
        <v> </v>
      </c>
    </row>
    <row r="976" hidden="1" spans="1:6">
      <c r="A976" s="27">
        <v>2130705</v>
      </c>
      <c r="B976" s="28" t="s">
        <v>836</v>
      </c>
      <c r="C976" s="50"/>
      <c r="D976" s="50"/>
      <c r="E976" s="48">
        <f t="shared" si="30"/>
        <v>0</v>
      </c>
      <c r="F976" s="49" t="str">
        <f t="shared" si="31"/>
        <v> </v>
      </c>
    </row>
    <row r="977" hidden="1" spans="1:6">
      <c r="A977" s="27">
        <v>2130706</v>
      </c>
      <c r="B977" s="28" t="s">
        <v>837</v>
      </c>
      <c r="C977" s="50"/>
      <c r="D977" s="50"/>
      <c r="E977" s="48">
        <f t="shared" si="30"/>
        <v>0</v>
      </c>
      <c r="F977" s="49" t="str">
        <f t="shared" si="31"/>
        <v> </v>
      </c>
    </row>
    <row r="978" hidden="1" spans="1:6">
      <c r="A978" s="27">
        <v>2130707</v>
      </c>
      <c r="B978" s="28" t="s">
        <v>838</v>
      </c>
      <c r="C978" s="50"/>
      <c r="D978" s="50"/>
      <c r="E978" s="48">
        <f t="shared" si="30"/>
        <v>0</v>
      </c>
      <c r="F978" s="49" t="str">
        <f t="shared" si="31"/>
        <v> </v>
      </c>
    </row>
    <row r="979" hidden="1" spans="1:6">
      <c r="A979" s="27">
        <v>2130799</v>
      </c>
      <c r="B979" s="28" t="s">
        <v>839</v>
      </c>
      <c r="C979" s="50"/>
      <c r="D979" s="50"/>
      <c r="E979" s="48">
        <f t="shared" si="30"/>
        <v>0</v>
      </c>
      <c r="F979" s="49" t="str">
        <f t="shared" si="31"/>
        <v> </v>
      </c>
    </row>
    <row r="980" spans="1:6">
      <c r="A980" s="27">
        <v>21308</v>
      </c>
      <c r="B980" s="29" t="s">
        <v>840</v>
      </c>
      <c r="C980" s="50">
        <f>SUM(C981:C986)</f>
        <v>13</v>
      </c>
      <c r="D980" s="50">
        <v>33.62805</v>
      </c>
      <c r="E980" s="48">
        <f t="shared" si="30"/>
        <v>20.62805</v>
      </c>
      <c r="F980" s="49">
        <f t="shared" si="31"/>
        <v>158.677307692308</v>
      </c>
    </row>
    <row r="981" hidden="1" spans="1:6">
      <c r="A981" s="27">
        <v>2130801</v>
      </c>
      <c r="B981" s="28" t="s">
        <v>841</v>
      </c>
      <c r="C981" s="50"/>
      <c r="D981" s="50"/>
      <c r="E981" s="48">
        <f t="shared" si="30"/>
        <v>0</v>
      </c>
      <c r="F981" s="49" t="str">
        <f t="shared" si="31"/>
        <v> </v>
      </c>
    </row>
    <row r="982" hidden="1" spans="1:6">
      <c r="A982" s="27">
        <v>2130802</v>
      </c>
      <c r="B982" s="28" t="s">
        <v>842</v>
      </c>
      <c r="C982" s="50"/>
      <c r="D982" s="50"/>
      <c r="E982" s="48">
        <f t="shared" si="30"/>
        <v>0</v>
      </c>
      <c r="F982" s="49" t="str">
        <f t="shared" si="31"/>
        <v> </v>
      </c>
    </row>
    <row r="983" spans="1:6">
      <c r="A983" s="27">
        <v>2130803</v>
      </c>
      <c r="B983" s="28" t="s">
        <v>843</v>
      </c>
      <c r="C983" s="50">
        <v>13</v>
      </c>
      <c r="D983" s="50">
        <v>33.62805</v>
      </c>
      <c r="E983" s="48">
        <f t="shared" si="30"/>
        <v>20.62805</v>
      </c>
      <c r="F983" s="49">
        <f t="shared" si="31"/>
        <v>158.677307692308</v>
      </c>
    </row>
    <row r="984" hidden="1" spans="1:6">
      <c r="A984" s="27">
        <v>2130804</v>
      </c>
      <c r="B984" s="28" t="s">
        <v>844</v>
      </c>
      <c r="C984" s="50"/>
      <c r="D984" s="50"/>
      <c r="E984" s="48">
        <f t="shared" si="30"/>
        <v>0</v>
      </c>
      <c r="F984" s="49" t="str">
        <f t="shared" si="31"/>
        <v> </v>
      </c>
    </row>
    <row r="985" hidden="1" spans="1:6">
      <c r="A985" s="27">
        <v>2130805</v>
      </c>
      <c r="B985" s="28" t="s">
        <v>845</v>
      </c>
      <c r="C985" s="50"/>
      <c r="D985" s="50"/>
      <c r="E985" s="48">
        <f t="shared" si="30"/>
        <v>0</v>
      </c>
      <c r="F985" s="49" t="str">
        <f t="shared" si="31"/>
        <v> </v>
      </c>
    </row>
    <row r="986" hidden="1" spans="1:6">
      <c r="A986" s="27">
        <v>2130899</v>
      </c>
      <c r="B986" s="28" t="s">
        <v>846</v>
      </c>
      <c r="C986" s="50"/>
      <c r="D986" s="50"/>
      <c r="E986" s="48">
        <f t="shared" si="30"/>
        <v>0</v>
      </c>
      <c r="F986" s="49" t="str">
        <f t="shared" si="31"/>
        <v> </v>
      </c>
    </row>
    <row r="987" spans="1:6">
      <c r="A987" s="27">
        <v>21309</v>
      </c>
      <c r="B987" s="29" t="s">
        <v>847</v>
      </c>
      <c r="C987" s="50">
        <f>SUM(C988:C989)</f>
        <v>0</v>
      </c>
      <c r="D987" s="50">
        <v>0</v>
      </c>
      <c r="E987" s="48">
        <f t="shared" si="30"/>
        <v>0</v>
      </c>
      <c r="F987" s="49" t="str">
        <f t="shared" si="31"/>
        <v> </v>
      </c>
    </row>
    <row r="988" hidden="1" spans="1:6">
      <c r="A988" s="27">
        <v>2130901</v>
      </c>
      <c r="B988" s="28" t="s">
        <v>848</v>
      </c>
      <c r="C988" s="50"/>
      <c r="D988" s="50"/>
      <c r="E988" s="48">
        <f t="shared" si="30"/>
        <v>0</v>
      </c>
      <c r="F988" s="49" t="str">
        <f t="shared" si="31"/>
        <v> </v>
      </c>
    </row>
    <row r="989" hidden="1" spans="1:6">
      <c r="A989" s="27">
        <v>2130999</v>
      </c>
      <c r="B989" s="28" t="s">
        <v>849</v>
      </c>
      <c r="C989" s="50"/>
      <c r="D989" s="50"/>
      <c r="E989" s="48">
        <f t="shared" si="30"/>
        <v>0</v>
      </c>
      <c r="F989" s="49" t="str">
        <f t="shared" si="31"/>
        <v> </v>
      </c>
    </row>
    <row r="990" spans="1:6">
      <c r="A990" s="27">
        <v>21399</v>
      </c>
      <c r="B990" s="29" t="s">
        <v>850</v>
      </c>
      <c r="C990" s="50">
        <f>SUM(C991:C992)</f>
        <v>1443</v>
      </c>
      <c r="D990" s="50">
        <v>0</v>
      </c>
      <c r="E990" s="48">
        <f t="shared" si="30"/>
        <v>-1443</v>
      </c>
      <c r="F990" s="49">
        <f t="shared" si="31"/>
        <v>-100</v>
      </c>
    </row>
    <row r="991" hidden="1" spans="1:6">
      <c r="A991" s="27">
        <v>2139901</v>
      </c>
      <c r="B991" s="28" t="s">
        <v>851</v>
      </c>
      <c r="C991" s="50"/>
      <c r="D991" s="50"/>
      <c r="E991" s="48">
        <f t="shared" si="30"/>
        <v>0</v>
      </c>
      <c r="F991" s="49" t="str">
        <f t="shared" si="31"/>
        <v> </v>
      </c>
    </row>
    <row r="992" spans="1:6">
      <c r="A992" s="27">
        <v>2139999</v>
      </c>
      <c r="B992" s="28" t="s">
        <v>852</v>
      </c>
      <c r="C992" s="50">
        <v>1443</v>
      </c>
      <c r="D992" s="50">
        <v>0</v>
      </c>
      <c r="E992" s="48">
        <f t="shared" si="30"/>
        <v>-1443</v>
      </c>
      <c r="F992" s="49">
        <f t="shared" si="31"/>
        <v>-100</v>
      </c>
    </row>
    <row r="993" spans="1:6">
      <c r="A993" s="29">
        <v>214</v>
      </c>
      <c r="B993" s="29" t="s">
        <v>853</v>
      </c>
      <c r="C993" s="50">
        <f>C994+C1017+C1027+C1037+C1042+C1049+C1054</f>
        <v>5</v>
      </c>
      <c r="D993" s="50">
        <v>0</v>
      </c>
      <c r="E993" s="48">
        <f t="shared" si="30"/>
        <v>-5</v>
      </c>
      <c r="F993" s="49">
        <f t="shared" si="31"/>
        <v>-100</v>
      </c>
    </row>
    <row r="994" spans="1:6">
      <c r="A994" s="27">
        <v>21401</v>
      </c>
      <c r="B994" s="29" t="s">
        <v>854</v>
      </c>
      <c r="C994" s="50">
        <f>SUM(C995:C1016)</f>
        <v>4</v>
      </c>
      <c r="D994" s="50">
        <v>0</v>
      </c>
      <c r="E994" s="48">
        <f t="shared" si="30"/>
        <v>-4</v>
      </c>
      <c r="F994" s="49">
        <f t="shared" si="31"/>
        <v>-100</v>
      </c>
    </row>
    <row r="995" hidden="1" spans="1:6">
      <c r="A995" s="27">
        <v>2140101</v>
      </c>
      <c r="B995" s="28" t="s">
        <v>101</v>
      </c>
      <c r="C995" s="50"/>
      <c r="D995" s="50"/>
      <c r="E995" s="48">
        <f t="shared" si="30"/>
        <v>0</v>
      </c>
      <c r="F995" s="49" t="str">
        <f t="shared" si="31"/>
        <v> </v>
      </c>
    </row>
    <row r="996" hidden="1" spans="1:6">
      <c r="A996" s="27">
        <v>2140102</v>
      </c>
      <c r="B996" s="28" t="s">
        <v>102</v>
      </c>
      <c r="C996" s="50"/>
      <c r="D996" s="50"/>
      <c r="E996" s="48">
        <f t="shared" si="30"/>
        <v>0</v>
      </c>
      <c r="F996" s="49" t="str">
        <f t="shared" si="31"/>
        <v> </v>
      </c>
    </row>
    <row r="997" hidden="1" spans="1:6">
      <c r="A997" s="27">
        <v>2140103</v>
      </c>
      <c r="B997" s="28" t="s">
        <v>103</v>
      </c>
      <c r="C997" s="50"/>
      <c r="D997" s="50"/>
      <c r="E997" s="48">
        <f t="shared" si="30"/>
        <v>0</v>
      </c>
      <c r="F997" s="49" t="str">
        <f t="shared" si="31"/>
        <v> </v>
      </c>
    </row>
    <row r="998" hidden="1" spans="1:6">
      <c r="A998" s="27">
        <v>2140104</v>
      </c>
      <c r="B998" s="28" t="s">
        <v>855</v>
      </c>
      <c r="C998" s="50"/>
      <c r="D998" s="50"/>
      <c r="E998" s="48">
        <f t="shared" si="30"/>
        <v>0</v>
      </c>
      <c r="F998" s="49" t="str">
        <f t="shared" si="31"/>
        <v> </v>
      </c>
    </row>
    <row r="999" spans="1:6">
      <c r="A999" s="27">
        <v>2140106</v>
      </c>
      <c r="B999" s="28" t="s">
        <v>856</v>
      </c>
      <c r="C999" s="50">
        <v>4</v>
      </c>
      <c r="D999" s="50">
        <v>0</v>
      </c>
      <c r="E999" s="48">
        <f t="shared" si="30"/>
        <v>-4</v>
      </c>
      <c r="F999" s="49">
        <f t="shared" si="31"/>
        <v>-100</v>
      </c>
    </row>
    <row r="1000" hidden="1" spans="1:6">
      <c r="A1000" s="27">
        <v>2140109</v>
      </c>
      <c r="B1000" s="28" t="s">
        <v>857</v>
      </c>
      <c r="C1000" s="50"/>
      <c r="D1000" s="50"/>
      <c r="E1000" s="48">
        <f t="shared" si="30"/>
        <v>0</v>
      </c>
      <c r="F1000" s="49" t="str">
        <f t="shared" si="31"/>
        <v> </v>
      </c>
    </row>
    <row r="1001" hidden="1" spans="1:6">
      <c r="A1001" s="27">
        <v>2140110</v>
      </c>
      <c r="B1001" s="28" t="s">
        <v>858</v>
      </c>
      <c r="C1001" s="50"/>
      <c r="D1001" s="50"/>
      <c r="E1001" s="48">
        <f t="shared" si="30"/>
        <v>0</v>
      </c>
      <c r="F1001" s="49" t="str">
        <f t="shared" si="31"/>
        <v> </v>
      </c>
    </row>
    <row r="1002" hidden="1" spans="1:6">
      <c r="A1002" s="27">
        <v>2140111</v>
      </c>
      <c r="B1002" s="28" t="s">
        <v>859</v>
      </c>
      <c r="C1002" s="50"/>
      <c r="D1002" s="50"/>
      <c r="E1002" s="48">
        <f t="shared" si="30"/>
        <v>0</v>
      </c>
      <c r="F1002" s="49" t="str">
        <f t="shared" si="31"/>
        <v> </v>
      </c>
    </row>
    <row r="1003" hidden="1" spans="1:6">
      <c r="A1003" s="27">
        <v>2140112</v>
      </c>
      <c r="B1003" s="28" t="s">
        <v>860</v>
      </c>
      <c r="C1003" s="50"/>
      <c r="D1003" s="50"/>
      <c r="E1003" s="48">
        <f t="shared" si="30"/>
        <v>0</v>
      </c>
      <c r="F1003" s="49" t="str">
        <f t="shared" si="31"/>
        <v> </v>
      </c>
    </row>
    <row r="1004" hidden="1" spans="1:6">
      <c r="A1004" s="27">
        <v>2140114</v>
      </c>
      <c r="B1004" s="28" t="s">
        <v>861</v>
      </c>
      <c r="C1004" s="50"/>
      <c r="D1004" s="50"/>
      <c r="E1004" s="48">
        <f t="shared" si="30"/>
        <v>0</v>
      </c>
      <c r="F1004" s="49" t="str">
        <f t="shared" si="31"/>
        <v> </v>
      </c>
    </row>
    <row r="1005" hidden="1" spans="1:6">
      <c r="A1005" s="27">
        <v>2140122</v>
      </c>
      <c r="B1005" s="28" t="s">
        <v>862</v>
      </c>
      <c r="C1005" s="50"/>
      <c r="D1005" s="50"/>
      <c r="E1005" s="48">
        <f t="shared" si="30"/>
        <v>0</v>
      </c>
      <c r="F1005" s="49" t="str">
        <f t="shared" si="31"/>
        <v> </v>
      </c>
    </row>
    <row r="1006" hidden="1" spans="1:6">
      <c r="A1006" s="27">
        <v>2140123</v>
      </c>
      <c r="B1006" s="28" t="s">
        <v>863</v>
      </c>
      <c r="C1006" s="50"/>
      <c r="D1006" s="50"/>
      <c r="E1006" s="48">
        <f t="shared" si="30"/>
        <v>0</v>
      </c>
      <c r="F1006" s="49" t="str">
        <f t="shared" si="31"/>
        <v> </v>
      </c>
    </row>
    <row r="1007" hidden="1" spans="1:6">
      <c r="A1007" s="27">
        <v>2140127</v>
      </c>
      <c r="B1007" s="28" t="s">
        <v>864</v>
      </c>
      <c r="C1007" s="50"/>
      <c r="D1007" s="50"/>
      <c r="E1007" s="48">
        <f t="shared" si="30"/>
        <v>0</v>
      </c>
      <c r="F1007" s="49" t="str">
        <f t="shared" si="31"/>
        <v> </v>
      </c>
    </row>
    <row r="1008" hidden="1" spans="1:6">
      <c r="A1008" s="27">
        <v>2140128</v>
      </c>
      <c r="B1008" s="28" t="s">
        <v>865</v>
      </c>
      <c r="C1008" s="50"/>
      <c r="D1008" s="50"/>
      <c r="E1008" s="48">
        <f t="shared" si="30"/>
        <v>0</v>
      </c>
      <c r="F1008" s="49" t="str">
        <f t="shared" si="31"/>
        <v> </v>
      </c>
    </row>
    <row r="1009" hidden="1" spans="1:6">
      <c r="A1009" s="27">
        <v>2140129</v>
      </c>
      <c r="B1009" s="28" t="s">
        <v>866</v>
      </c>
      <c r="C1009" s="50"/>
      <c r="D1009" s="50"/>
      <c r="E1009" s="48">
        <f t="shared" si="30"/>
        <v>0</v>
      </c>
      <c r="F1009" s="49" t="str">
        <f t="shared" si="31"/>
        <v> </v>
      </c>
    </row>
    <row r="1010" hidden="1" spans="1:6">
      <c r="A1010" s="27">
        <v>2140130</v>
      </c>
      <c r="B1010" s="28" t="s">
        <v>867</v>
      </c>
      <c r="C1010" s="50"/>
      <c r="D1010" s="50"/>
      <c r="E1010" s="48">
        <f t="shared" si="30"/>
        <v>0</v>
      </c>
      <c r="F1010" s="49" t="str">
        <f t="shared" si="31"/>
        <v> </v>
      </c>
    </row>
    <row r="1011" hidden="1" spans="1:6">
      <c r="A1011" s="27">
        <v>2140131</v>
      </c>
      <c r="B1011" s="28" t="s">
        <v>868</v>
      </c>
      <c r="C1011" s="50"/>
      <c r="D1011" s="50"/>
      <c r="E1011" s="48">
        <f t="shared" si="30"/>
        <v>0</v>
      </c>
      <c r="F1011" s="49" t="str">
        <f t="shared" si="31"/>
        <v> </v>
      </c>
    </row>
    <row r="1012" hidden="1" spans="1:6">
      <c r="A1012" s="27">
        <v>2140133</v>
      </c>
      <c r="B1012" s="28" t="s">
        <v>869</v>
      </c>
      <c r="C1012" s="50"/>
      <c r="D1012" s="50"/>
      <c r="E1012" s="48">
        <f t="shared" si="30"/>
        <v>0</v>
      </c>
      <c r="F1012" s="49" t="str">
        <f t="shared" si="31"/>
        <v> </v>
      </c>
    </row>
    <row r="1013" hidden="1" spans="1:6">
      <c r="A1013" s="27">
        <v>2140136</v>
      </c>
      <c r="B1013" s="28" t="s">
        <v>870</v>
      </c>
      <c r="C1013" s="50"/>
      <c r="D1013" s="50"/>
      <c r="E1013" s="48">
        <f t="shared" si="30"/>
        <v>0</v>
      </c>
      <c r="F1013" s="49" t="str">
        <f t="shared" si="31"/>
        <v> </v>
      </c>
    </row>
    <row r="1014" hidden="1" spans="1:6">
      <c r="A1014" s="27">
        <v>2140138</v>
      </c>
      <c r="B1014" s="28" t="s">
        <v>871</v>
      </c>
      <c r="C1014" s="50"/>
      <c r="D1014" s="50"/>
      <c r="E1014" s="48">
        <f t="shared" si="30"/>
        <v>0</v>
      </c>
      <c r="F1014" s="49" t="str">
        <f t="shared" si="31"/>
        <v> </v>
      </c>
    </row>
    <row r="1015" hidden="1" spans="1:6">
      <c r="A1015" s="27">
        <v>2140139</v>
      </c>
      <c r="B1015" s="28" t="s">
        <v>872</v>
      </c>
      <c r="C1015" s="50"/>
      <c r="D1015" s="50"/>
      <c r="E1015" s="48">
        <f t="shared" si="30"/>
        <v>0</v>
      </c>
      <c r="F1015" s="49" t="str">
        <f t="shared" si="31"/>
        <v> </v>
      </c>
    </row>
    <row r="1016" hidden="1" spans="1:6">
      <c r="A1016" s="27">
        <v>2140199</v>
      </c>
      <c r="B1016" s="28" t="s">
        <v>873</v>
      </c>
      <c r="C1016" s="50"/>
      <c r="D1016" s="50"/>
      <c r="E1016" s="48">
        <f t="shared" si="30"/>
        <v>0</v>
      </c>
      <c r="F1016" s="49" t="str">
        <f t="shared" si="31"/>
        <v> </v>
      </c>
    </row>
    <row r="1017" spans="1:6">
      <c r="A1017" s="27">
        <v>21402</v>
      </c>
      <c r="B1017" s="29" t="s">
        <v>874</v>
      </c>
      <c r="C1017" s="50">
        <f>SUM(C1018:C1026)</f>
        <v>0</v>
      </c>
      <c r="D1017" s="50">
        <v>0</v>
      </c>
      <c r="E1017" s="48">
        <f t="shared" si="30"/>
        <v>0</v>
      </c>
      <c r="F1017" s="49" t="str">
        <f t="shared" si="31"/>
        <v> </v>
      </c>
    </row>
    <row r="1018" hidden="1" spans="1:6">
      <c r="A1018" s="27">
        <v>2140201</v>
      </c>
      <c r="B1018" s="28" t="s">
        <v>101</v>
      </c>
      <c r="C1018" s="50"/>
      <c r="D1018" s="50"/>
      <c r="E1018" s="48">
        <f t="shared" si="30"/>
        <v>0</v>
      </c>
      <c r="F1018" s="49" t="str">
        <f t="shared" si="31"/>
        <v> </v>
      </c>
    </row>
    <row r="1019" hidden="1" spans="1:6">
      <c r="A1019" s="27">
        <v>2140202</v>
      </c>
      <c r="B1019" s="28" t="s">
        <v>102</v>
      </c>
      <c r="C1019" s="50"/>
      <c r="D1019" s="50"/>
      <c r="E1019" s="48">
        <f t="shared" si="30"/>
        <v>0</v>
      </c>
      <c r="F1019" s="49" t="str">
        <f t="shared" si="31"/>
        <v> </v>
      </c>
    </row>
    <row r="1020" hidden="1" spans="1:6">
      <c r="A1020" s="27">
        <v>2140203</v>
      </c>
      <c r="B1020" s="28" t="s">
        <v>103</v>
      </c>
      <c r="C1020" s="50"/>
      <c r="D1020" s="50"/>
      <c r="E1020" s="48">
        <f t="shared" si="30"/>
        <v>0</v>
      </c>
      <c r="F1020" s="49" t="str">
        <f t="shared" si="31"/>
        <v> </v>
      </c>
    </row>
    <row r="1021" hidden="1" spans="1:6">
      <c r="A1021" s="27">
        <v>2140204</v>
      </c>
      <c r="B1021" s="28" t="s">
        <v>875</v>
      </c>
      <c r="C1021" s="50"/>
      <c r="D1021" s="50"/>
      <c r="E1021" s="48">
        <f t="shared" si="30"/>
        <v>0</v>
      </c>
      <c r="F1021" s="49" t="str">
        <f t="shared" si="31"/>
        <v> </v>
      </c>
    </row>
    <row r="1022" hidden="1" spans="1:6">
      <c r="A1022" s="27">
        <v>2140205</v>
      </c>
      <c r="B1022" s="28" t="s">
        <v>876</v>
      </c>
      <c r="C1022" s="50"/>
      <c r="D1022" s="50"/>
      <c r="E1022" s="48">
        <f t="shared" si="30"/>
        <v>0</v>
      </c>
      <c r="F1022" s="49" t="str">
        <f t="shared" si="31"/>
        <v> </v>
      </c>
    </row>
    <row r="1023" hidden="1" spans="1:6">
      <c r="A1023" s="27">
        <v>2140206</v>
      </c>
      <c r="B1023" s="28" t="s">
        <v>877</v>
      </c>
      <c r="C1023" s="50"/>
      <c r="D1023" s="50"/>
      <c r="E1023" s="48">
        <f t="shared" si="30"/>
        <v>0</v>
      </c>
      <c r="F1023" s="49" t="str">
        <f t="shared" si="31"/>
        <v> </v>
      </c>
    </row>
    <row r="1024" hidden="1" spans="1:6">
      <c r="A1024" s="27">
        <v>2140207</v>
      </c>
      <c r="B1024" s="28" t="s">
        <v>878</v>
      </c>
      <c r="C1024" s="50"/>
      <c r="D1024" s="50"/>
      <c r="E1024" s="48">
        <f t="shared" si="30"/>
        <v>0</v>
      </c>
      <c r="F1024" s="49" t="str">
        <f t="shared" si="31"/>
        <v> </v>
      </c>
    </row>
    <row r="1025" hidden="1" spans="1:6">
      <c r="A1025" s="27">
        <v>2140208</v>
      </c>
      <c r="B1025" s="28" t="s">
        <v>879</v>
      </c>
      <c r="C1025" s="50"/>
      <c r="D1025" s="50"/>
      <c r="E1025" s="48">
        <f t="shared" si="30"/>
        <v>0</v>
      </c>
      <c r="F1025" s="49" t="str">
        <f t="shared" si="31"/>
        <v> </v>
      </c>
    </row>
    <row r="1026" hidden="1" spans="1:6">
      <c r="A1026" s="27">
        <v>2140299</v>
      </c>
      <c r="B1026" s="28" t="s">
        <v>880</v>
      </c>
      <c r="C1026" s="50"/>
      <c r="D1026" s="50"/>
      <c r="E1026" s="48">
        <f t="shared" si="30"/>
        <v>0</v>
      </c>
      <c r="F1026" s="49" t="str">
        <f t="shared" si="31"/>
        <v> </v>
      </c>
    </row>
    <row r="1027" spans="1:6">
      <c r="A1027" s="27">
        <v>21403</v>
      </c>
      <c r="B1027" s="29" t="s">
        <v>881</v>
      </c>
      <c r="C1027" s="50">
        <f>SUM(C1028:C1036)</f>
        <v>0</v>
      </c>
      <c r="D1027" s="50">
        <v>0</v>
      </c>
      <c r="E1027" s="48">
        <f t="shared" si="30"/>
        <v>0</v>
      </c>
      <c r="F1027" s="49" t="str">
        <f t="shared" si="31"/>
        <v> </v>
      </c>
    </row>
    <row r="1028" hidden="1" spans="1:6">
      <c r="A1028" s="27">
        <v>2140301</v>
      </c>
      <c r="B1028" s="28" t="s">
        <v>101</v>
      </c>
      <c r="C1028" s="50"/>
      <c r="D1028" s="50"/>
      <c r="E1028" s="48">
        <f t="shared" si="30"/>
        <v>0</v>
      </c>
      <c r="F1028" s="49" t="str">
        <f t="shared" si="31"/>
        <v> </v>
      </c>
    </row>
    <row r="1029" hidden="1" spans="1:6">
      <c r="A1029" s="27">
        <v>2140302</v>
      </c>
      <c r="B1029" s="28" t="s">
        <v>102</v>
      </c>
      <c r="C1029" s="50"/>
      <c r="D1029" s="50"/>
      <c r="E1029" s="48">
        <f t="shared" si="30"/>
        <v>0</v>
      </c>
      <c r="F1029" s="49" t="str">
        <f t="shared" si="31"/>
        <v> </v>
      </c>
    </row>
    <row r="1030" hidden="1" spans="1:6">
      <c r="A1030" s="27">
        <v>2140303</v>
      </c>
      <c r="B1030" s="28" t="s">
        <v>103</v>
      </c>
      <c r="C1030" s="50"/>
      <c r="D1030" s="50"/>
      <c r="E1030" s="48">
        <f t="shared" ref="E1030:E1093" si="32">D1030-C1030</f>
        <v>0</v>
      </c>
      <c r="F1030" s="49" t="str">
        <f t="shared" ref="F1030:F1093" si="33">IF(C1030&lt;&gt;0,E1030/C1030*100," ")</f>
        <v> </v>
      </c>
    </row>
    <row r="1031" hidden="1" spans="1:6">
      <c r="A1031" s="27">
        <v>2140304</v>
      </c>
      <c r="B1031" s="28" t="s">
        <v>882</v>
      </c>
      <c r="C1031" s="50"/>
      <c r="D1031" s="50"/>
      <c r="E1031" s="48">
        <f t="shared" si="32"/>
        <v>0</v>
      </c>
      <c r="F1031" s="49" t="str">
        <f t="shared" si="33"/>
        <v> </v>
      </c>
    </row>
    <row r="1032" hidden="1" spans="1:6">
      <c r="A1032" s="27">
        <v>2140305</v>
      </c>
      <c r="B1032" s="28" t="s">
        <v>883</v>
      </c>
      <c r="C1032" s="50"/>
      <c r="D1032" s="50"/>
      <c r="E1032" s="48">
        <f t="shared" si="32"/>
        <v>0</v>
      </c>
      <c r="F1032" s="49" t="str">
        <f t="shared" si="33"/>
        <v> </v>
      </c>
    </row>
    <row r="1033" hidden="1" spans="1:6">
      <c r="A1033" s="27">
        <v>2140306</v>
      </c>
      <c r="B1033" s="28" t="s">
        <v>884</v>
      </c>
      <c r="C1033" s="50"/>
      <c r="D1033" s="50"/>
      <c r="E1033" s="48">
        <f t="shared" si="32"/>
        <v>0</v>
      </c>
      <c r="F1033" s="49" t="str">
        <f t="shared" si="33"/>
        <v> </v>
      </c>
    </row>
    <row r="1034" hidden="1" spans="1:6">
      <c r="A1034" s="27">
        <v>2140307</v>
      </c>
      <c r="B1034" s="28" t="s">
        <v>885</v>
      </c>
      <c r="C1034" s="50"/>
      <c r="D1034" s="50"/>
      <c r="E1034" s="48">
        <f t="shared" si="32"/>
        <v>0</v>
      </c>
      <c r="F1034" s="49" t="str">
        <f t="shared" si="33"/>
        <v> </v>
      </c>
    </row>
    <row r="1035" hidden="1" spans="1:6">
      <c r="A1035" s="27">
        <v>2140308</v>
      </c>
      <c r="B1035" s="28" t="s">
        <v>886</v>
      </c>
      <c r="C1035" s="50"/>
      <c r="D1035" s="50"/>
      <c r="E1035" s="48">
        <f t="shared" si="32"/>
        <v>0</v>
      </c>
      <c r="F1035" s="49" t="str">
        <f t="shared" si="33"/>
        <v> </v>
      </c>
    </row>
    <row r="1036" hidden="1" spans="1:6">
      <c r="A1036" s="27">
        <v>2140399</v>
      </c>
      <c r="B1036" s="28" t="s">
        <v>887</v>
      </c>
      <c r="C1036" s="50"/>
      <c r="D1036" s="50"/>
      <c r="E1036" s="48">
        <f t="shared" si="32"/>
        <v>0</v>
      </c>
      <c r="F1036" s="49" t="str">
        <f t="shared" si="33"/>
        <v> </v>
      </c>
    </row>
    <row r="1037" spans="1:6">
      <c r="A1037" s="27">
        <v>21404</v>
      </c>
      <c r="B1037" s="29" t="s">
        <v>888</v>
      </c>
      <c r="C1037" s="50">
        <f>SUM(C1038:C1041)</f>
        <v>0</v>
      </c>
      <c r="D1037" s="50">
        <v>0</v>
      </c>
      <c r="E1037" s="48">
        <f t="shared" si="32"/>
        <v>0</v>
      </c>
      <c r="F1037" s="49" t="str">
        <f t="shared" si="33"/>
        <v> </v>
      </c>
    </row>
    <row r="1038" hidden="1" spans="1:6">
      <c r="A1038" s="27">
        <v>2140401</v>
      </c>
      <c r="B1038" s="28" t="s">
        <v>889</v>
      </c>
      <c r="C1038" s="50"/>
      <c r="D1038" s="50"/>
      <c r="E1038" s="48">
        <f t="shared" si="32"/>
        <v>0</v>
      </c>
      <c r="F1038" s="49" t="str">
        <f t="shared" si="33"/>
        <v> </v>
      </c>
    </row>
    <row r="1039" hidden="1" spans="1:6">
      <c r="A1039" s="27">
        <v>2140402</v>
      </c>
      <c r="B1039" s="28" t="s">
        <v>890</v>
      </c>
      <c r="C1039" s="50"/>
      <c r="D1039" s="50"/>
      <c r="E1039" s="48">
        <f t="shared" si="32"/>
        <v>0</v>
      </c>
      <c r="F1039" s="49" t="str">
        <f t="shared" si="33"/>
        <v> </v>
      </c>
    </row>
    <row r="1040" hidden="1" spans="1:6">
      <c r="A1040" s="27">
        <v>2140403</v>
      </c>
      <c r="B1040" s="28" t="s">
        <v>891</v>
      </c>
      <c r="C1040" s="50"/>
      <c r="D1040" s="50"/>
      <c r="E1040" s="48">
        <f t="shared" si="32"/>
        <v>0</v>
      </c>
      <c r="F1040" s="49" t="str">
        <f t="shared" si="33"/>
        <v> </v>
      </c>
    </row>
    <row r="1041" hidden="1" spans="1:6">
      <c r="A1041" s="27">
        <v>2140499</v>
      </c>
      <c r="B1041" s="28" t="s">
        <v>892</v>
      </c>
      <c r="C1041" s="50"/>
      <c r="D1041" s="50"/>
      <c r="E1041" s="48">
        <f t="shared" si="32"/>
        <v>0</v>
      </c>
      <c r="F1041" s="49" t="str">
        <f t="shared" si="33"/>
        <v> </v>
      </c>
    </row>
    <row r="1042" spans="1:6">
      <c r="A1042" s="27">
        <v>21405</v>
      </c>
      <c r="B1042" s="29" t="s">
        <v>893</v>
      </c>
      <c r="C1042" s="50">
        <f>SUM(C1043:C1048)</f>
        <v>0</v>
      </c>
      <c r="D1042" s="50">
        <v>0</v>
      </c>
      <c r="E1042" s="48">
        <f t="shared" si="32"/>
        <v>0</v>
      </c>
      <c r="F1042" s="49" t="str">
        <f t="shared" si="33"/>
        <v> </v>
      </c>
    </row>
    <row r="1043" hidden="1" spans="1:6">
      <c r="A1043" s="27">
        <v>2140501</v>
      </c>
      <c r="B1043" s="28" t="s">
        <v>101</v>
      </c>
      <c r="C1043" s="50"/>
      <c r="D1043" s="50"/>
      <c r="E1043" s="48">
        <f t="shared" si="32"/>
        <v>0</v>
      </c>
      <c r="F1043" s="49" t="str">
        <f t="shared" si="33"/>
        <v> </v>
      </c>
    </row>
    <row r="1044" hidden="1" spans="1:6">
      <c r="A1044" s="27">
        <v>2140502</v>
      </c>
      <c r="B1044" s="28" t="s">
        <v>102</v>
      </c>
      <c r="C1044" s="50"/>
      <c r="D1044" s="50"/>
      <c r="E1044" s="48">
        <f t="shared" si="32"/>
        <v>0</v>
      </c>
      <c r="F1044" s="49" t="str">
        <f t="shared" si="33"/>
        <v> </v>
      </c>
    </row>
    <row r="1045" hidden="1" spans="1:6">
      <c r="A1045" s="27">
        <v>2140503</v>
      </c>
      <c r="B1045" s="28" t="s">
        <v>103</v>
      </c>
      <c r="C1045" s="50"/>
      <c r="D1045" s="50"/>
      <c r="E1045" s="48">
        <f t="shared" si="32"/>
        <v>0</v>
      </c>
      <c r="F1045" s="49" t="str">
        <f t="shared" si="33"/>
        <v> </v>
      </c>
    </row>
    <row r="1046" hidden="1" spans="1:6">
      <c r="A1046" s="27">
        <v>2140504</v>
      </c>
      <c r="B1046" s="28" t="s">
        <v>879</v>
      </c>
      <c r="C1046" s="50"/>
      <c r="D1046" s="50"/>
      <c r="E1046" s="48">
        <f t="shared" si="32"/>
        <v>0</v>
      </c>
      <c r="F1046" s="49" t="str">
        <f t="shared" si="33"/>
        <v> </v>
      </c>
    </row>
    <row r="1047" hidden="1" spans="1:6">
      <c r="A1047" s="27">
        <v>2140505</v>
      </c>
      <c r="B1047" s="28" t="s">
        <v>894</v>
      </c>
      <c r="C1047" s="50"/>
      <c r="D1047" s="50"/>
      <c r="E1047" s="48">
        <f t="shared" si="32"/>
        <v>0</v>
      </c>
      <c r="F1047" s="49" t="str">
        <f t="shared" si="33"/>
        <v> </v>
      </c>
    </row>
    <row r="1048" hidden="1" spans="1:6">
      <c r="A1048" s="27">
        <v>2140599</v>
      </c>
      <c r="B1048" s="28" t="s">
        <v>895</v>
      </c>
      <c r="C1048" s="50"/>
      <c r="D1048" s="50"/>
      <c r="E1048" s="48">
        <f t="shared" si="32"/>
        <v>0</v>
      </c>
      <c r="F1048" s="49" t="str">
        <f t="shared" si="33"/>
        <v> </v>
      </c>
    </row>
    <row r="1049" spans="1:6">
      <c r="A1049" s="27">
        <v>21406</v>
      </c>
      <c r="B1049" s="29" t="s">
        <v>896</v>
      </c>
      <c r="C1049" s="50">
        <f>SUM(C1050:C1053)</f>
        <v>0</v>
      </c>
      <c r="D1049" s="50">
        <v>0</v>
      </c>
      <c r="E1049" s="48">
        <f t="shared" si="32"/>
        <v>0</v>
      </c>
      <c r="F1049" s="49" t="str">
        <f t="shared" si="33"/>
        <v> </v>
      </c>
    </row>
    <row r="1050" hidden="1" spans="1:6">
      <c r="A1050" s="27">
        <v>2140601</v>
      </c>
      <c r="B1050" s="28" t="s">
        <v>897</v>
      </c>
      <c r="C1050" s="50"/>
      <c r="D1050" s="50"/>
      <c r="E1050" s="48">
        <f t="shared" si="32"/>
        <v>0</v>
      </c>
      <c r="F1050" s="49" t="str">
        <f t="shared" si="33"/>
        <v> </v>
      </c>
    </row>
    <row r="1051" hidden="1" spans="1:6">
      <c r="A1051" s="27">
        <v>2140602</v>
      </c>
      <c r="B1051" s="28" t="s">
        <v>898</v>
      </c>
      <c r="C1051" s="50"/>
      <c r="D1051" s="50"/>
      <c r="E1051" s="48">
        <f t="shared" si="32"/>
        <v>0</v>
      </c>
      <c r="F1051" s="49" t="str">
        <f t="shared" si="33"/>
        <v> </v>
      </c>
    </row>
    <row r="1052" hidden="1" spans="1:6">
      <c r="A1052" s="27">
        <v>2140603</v>
      </c>
      <c r="B1052" s="28" t="s">
        <v>899</v>
      </c>
      <c r="C1052" s="50"/>
      <c r="D1052" s="50"/>
      <c r="E1052" s="48">
        <f t="shared" si="32"/>
        <v>0</v>
      </c>
      <c r="F1052" s="49" t="str">
        <f t="shared" si="33"/>
        <v> </v>
      </c>
    </row>
    <row r="1053" hidden="1" spans="1:6">
      <c r="A1053" s="27">
        <v>2140699</v>
      </c>
      <c r="B1053" s="28" t="s">
        <v>900</v>
      </c>
      <c r="C1053" s="50"/>
      <c r="D1053" s="50"/>
      <c r="E1053" s="48">
        <f t="shared" si="32"/>
        <v>0</v>
      </c>
      <c r="F1053" s="49" t="str">
        <f t="shared" si="33"/>
        <v> </v>
      </c>
    </row>
    <row r="1054" spans="1:6">
      <c r="A1054" s="27">
        <v>21499</v>
      </c>
      <c r="B1054" s="29" t="s">
        <v>901</v>
      </c>
      <c r="C1054" s="50">
        <f>SUM(C1055:C1056)</f>
        <v>1</v>
      </c>
      <c r="D1054" s="50">
        <v>0</v>
      </c>
      <c r="E1054" s="48">
        <f t="shared" si="32"/>
        <v>-1</v>
      </c>
      <c r="F1054" s="49">
        <f t="shared" si="33"/>
        <v>-100</v>
      </c>
    </row>
    <row r="1055" hidden="1" spans="1:6">
      <c r="A1055" s="27">
        <v>2149901</v>
      </c>
      <c r="B1055" s="28" t="s">
        <v>902</v>
      </c>
      <c r="C1055" s="50"/>
      <c r="D1055" s="50"/>
      <c r="E1055" s="48">
        <f t="shared" si="32"/>
        <v>0</v>
      </c>
      <c r="F1055" s="49" t="str">
        <f t="shared" si="33"/>
        <v> </v>
      </c>
    </row>
    <row r="1056" spans="1:6">
      <c r="A1056" s="27">
        <v>2149999</v>
      </c>
      <c r="B1056" s="28" t="s">
        <v>903</v>
      </c>
      <c r="C1056" s="50">
        <v>1</v>
      </c>
      <c r="D1056" s="50">
        <v>0</v>
      </c>
      <c r="E1056" s="48">
        <f t="shared" si="32"/>
        <v>-1</v>
      </c>
      <c r="F1056" s="49">
        <f t="shared" si="33"/>
        <v>-100</v>
      </c>
    </row>
    <row r="1057" spans="1:6">
      <c r="A1057" s="29">
        <v>215</v>
      </c>
      <c r="B1057" s="29" t="s">
        <v>904</v>
      </c>
      <c r="C1057" s="50">
        <f>C1058+C1068+C1084+C1089+C1103+C1110+C1117</f>
        <v>0</v>
      </c>
      <c r="D1057" s="50">
        <v>18</v>
      </c>
      <c r="E1057" s="48">
        <f t="shared" si="32"/>
        <v>18</v>
      </c>
      <c r="F1057" s="49" t="str">
        <f t="shared" si="33"/>
        <v> </v>
      </c>
    </row>
    <row r="1058" spans="1:6">
      <c r="A1058" s="27">
        <v>21501</v>
      </c>
      <c r="B1058" s="29" t="s">
        <v>905</v>
      </c>
      <c r="C1058" s="50">
        <f>SUM(C1059:C1067)</f>
        <v>0</v>
      </c>
      <c r="D1058" s="50">
        <v>0</v>
      </c>
      <c r="E1058" s="48">
        <f t="shared" si="32"/>
        <v>0</v>
      </c>
      <c r="F1058" s="49" t="str">
        <f t="shared" si="33"/>
        <v> </v>
      </c>
    </row>
    <row r="1059" hidden="1" spans="1:6">
      <c r="A1059" s="27">
        <v>2150101</v>
      </c>
      <c r="B1059" s="28" t="s">
        <v>101</v>
      </c>
      <c r="C1059" s="50"/>
      <c r="D1059" s="50"/>
      <c r="E1059" s="48">
        <f t="shared" si="32"/>
        <v>0</v>
      </c>
      <c r="F1059" s="49" t="str">
        <f t="shared" si="33"/>
        <v> </v>
      </c>
    </row>
    <row r="1060" hidden="1" spans="1:6">
      <c r="A1060" s="27">
        <v>2150102</v>
      </c>
      <c r="B1060" s="28" t="s">
        <v>102</v>
      </c>
      <c r="C1060" s="50"/>
      <c r="D1060" s="50"/>
      <c r="E1060" s="48">
        <f t="shared" si="32"/>
        <v>0</v>
      </c>
      <c r="F1060" s="49" t="str">
        <f t="shared" si="33"/>
        <v> </v>
      </c>
    </row>
    <row r="1061" hidden="1" spans="1:6">
      <c r="A1061" s="27">
        <v>2150103</v>
      </c>
      <c r="B1061" s="28" t="s">
        <v>103</v>
      </c>
      <c r="C1061" s="50"/>
      <c r="D1061" s="50"/>
      <c r="E1061" s="48">
        <f t="shared" si="32"/>
        <v>0</v>
      </c>
      <c r="F1061" s="49" t="str">
        <f t="shared" si="33"/>
        <v> </v>
      </c>
    </row>
    <row r="1062" hidden="1" spans="1:6">
      <c r="A1062" s="27">
        <v>2150104</v>
      </c>
      <c r="B1062" s="28" t="s">
        <v>906</v>
      </c>
      <c r="C1062" s="50"/>
      <c r="D1062" s="50"/>
      <c r="E1062" s="48">
        <f t="shared" si="32"/>
        <v>0</v>
      </c>
      <c r="F1062" s="49" t="str">
        <f t="shared" si="33"/>
        <v> </v>
      </c>
    </row>
    <row r="1063" hidden="1" spans="1:6">
      <c r="A1063" s="27">
        <v>2150105</v>
      </c>
      <c r="B1063" s="28" t="s">
        <v>907</v>
      </c>
      <c r="C1063" s="50"/>
      <c r="D1063" s="50"/>
      <c r="E1063" s="48">
        <f t="shared" si="32"/>
        <v>0</v>
      </c>
      <c r="F1063" s="49" t="str">
        <f t="shared" si="33"/>
        <v> </v>
      </c>
    </row>
    <row r="1064" hidden="1" spans="1:6">
      <c r="A1064" s="27">
        <v>2150106</v>
      </c>
      <c r="B1064" s="28" t="s">
        <v>908</v>
      </c>
      <c r="C1064" s="50"/>
      <c r="D1064" s="50"/>
      <c r="E1064" s="48">
        <f t="shared" si="32"/>
        <v>0</v>
      </c>
      <c r="F1064" s="49" t="str">
        <f t="shared" si="33"/>
        <v> </v>
      </c>
    </row>
    <row r="1065" hidden="1" spans="1:6">
      <c r="A1065" s="27">
        <v>2150107</v>
      </c>
      <c r="B1065" s="28" t="s">
        <v>909</v>
      </c>
      <c r="C1065" s="50"/>
      <c r="D1065" s="50"/>
      <c r="E1065" s="48">
        <f t="shared" si="32"/>
        <v>0</v>
      </c>
      <c r="F1065" s="49" t="str">
        <f t="shared" si="33"/>
        <v> </v>
      </c>
    </row>
    <row r="1066" hidden="1" spans="1:6">
      <c r="A1066" s="27">
        <v>2150108</v>
      </c>
      <c r="B1066" s="28" t="s">
        <v>910</v>
      </c>
      <c r="C1066" s="50"/>
      <c r="D1066" s="50"/>
      <c r="E1066" s="48">
        <f t="shared" si="32"/>
        <v>0</v>
      </c>
      <c r="F1066" s="49" t="str">
        <f t="shared" si="33"/>
        <v> </v>
      </c>
    </row>
    <row r="1067" hidden="1" spans="1:6">
      <c r="A1067" s="27">
        <v>2150199</v>
      </c>
      <c r="B1067" s="28" t="s">
        <v>911</v>
      </c>
      <c r="C1067" s="50"/>
      <c r="D1067" s="50"/>
      <c r="E1067" s="48">
        <f t="shared" si="32"/>
        <v>0</v>
      </c>
      <c r="F1067" s="49" t="str">
        <f t="shared" si="33"/>
        <v> </v>
      </c>
    </row>
    <row r="1068" spans="1:6">
      <c r="A1068" s="27">
        <v>21502</v>
      </c>
      <c r="B1068" s="29" t="s">
        <v>912</v>
      </c>
      <c r="C1068" s="50">
        <f>SUM(C1069:C1083)</f>
        <v>0</v>
      </c>
      <c r="D1068" s="50">
        <v>0</v>
      </c>
      <c r="E1068" s="48">
        <f t="shared" si="32"/>
        <v>0</v>
      </c>
      <c r="F1068" s="49" t="str">
        <f t="shared" si="33"/>
        <v> </v>
      </c>
    </row>
    <row r="1069" hidden="1" spans="1:6">
      <c r="A1069" s="27">
        <v>2150201</v>
      </c>
      <c r="B1069" s="28" t="s">
        <v>101</v>
      </c>
      <c r="C1069" s="50"/>
      <c r="D1069" s="50"/>
      <c r="E1069" s="48">
        <f t="shared" si="32"/>
        <v>0</v>
      </c>
      <c r="F1069" s="49" t="str">
        <f t="shared" si="33"/>
        <v> </v>
      </c>
    </row>
    <row r="1070" hidden="1" spans="1:6">
      <c r="A1070" s="27">
        <v>2150202</v>
      </c>
      <c r="B1070" s="28" t="s">
        <v>102</v>
      </c>
      <c r="C1070" s="50"/>
      <c r="D1070" s="50"/>
      <c r="E1070" s="48">
        <f t="shared" si="32"/>
        <v>0</v>
      </c>
      <c r="F1070" s="49" t="str">
        <f t="shared" si="33"/>
        <v> </v>
      </c>
    </row>
    <row r="1071" hidden="1" spans="1:6">
      <c r="A1071" s="27">
        <v>2150203</v>
      </c>
      <c r="B1071" s="28" t="s">
        <v>103</v>
      </c>
      <c r="C1071" s="50"/>
      <c r="D1071" s="50"/>
      <c r="E1071" s="48">
        <f t="shared" si="32"/>
        <v>0</v>
      </c>
      <c r="F1071" s="49" t="str">
        <f t="shared" si="33"/>
        <v> </v>
      </c>
    </row>
    <row r="1072" hidden="1" spans="1:6">
      <c r="A1072" s="27">
        <v>2150204</v>
      </c>
      <c r="B1072" s="28" t="s">
        <v>913</v>
      </c>
      <c r="C1072" s="50"/>
      <c r="D1072" s="50"/>
      <c r="E1072" s="48">
        <f t="shared" si="32"/>
        <v>0</v>
      </c>
      <c r="F1072" s="49" t="str">
        <f t="shared" si="33"/>
        <v> </v>
      </c>
    </row>
    <row r="1073" hidden="1" spans="1:6">
      <c r="A1073" s="27">
        <v>2150205</v>
      </c>
      <c r="B1073" s="28" t="s">
        <v>914</v>
      </c>
      <c r="C1073" s="50"/>
      <c r="D1073" s="50"/>
      <c r="E1073" s="48">
        <f t="shared" si="32"/>
        <v>0</v>
      </c>
      <c r="F1073" s="49" t="str">
        <f t="shared" si="33"/>
        <v> </v>
      </c>
    </row>
    <row r="1074" hidden="1" spans="1:6">
      <c r="A1074" s="27">
        <v>2150206</v>
      </c>
      <c r="B1074" s="28" t="s">
        <v>915</v>
      </c>
      <c r="C1074" s="50"/>
      <c r="D1074" s="50"/>
      <c r="E1074" s="48">
        <f t="shared" si="32"/>
        <v>0</v>
      </c>
      <c r="F1074" s="49" t="str">
        <f t="shared" si="33"/>
        <v> </v>
      </c>
    </row>
    <row r="1075" hidden="1" spans="1:6">
      <c r="A1075" s="27">
        <v>2150207</v>
      </c>
      <c r="B1075" s="28" t="s">
        <v>916</v>
      </c>
      <c r="C1075" s="50"/>
      <c r="D1075" s="50"/>
      <c r="E1075" s="48">
        <f t="shared" si="32"/>
        <v>0</v>
      </c>
      <c r="F1075" s="49" t="str">
        <f t="shared" si="33"/>
        <v> </v>
      </c>
    </row>
    <row r="1076" hidden="1" spans="1:6">
      <c r="A1076" s="27">
        <v>2150208</v>
      </c>
      <c r="B1076" s="28" t="s">
        <v>917</v>
      </c>
      <c r="C1076" s="50"/>
      <c r="D1076" s="50"/>
      <c r="E1076" s="48">
        <f t="shared" si="32"/>
        <v>0</v>
      </c>
      <c r="F1076" s="49" t="str">
        <f t="shared" si="33"/>
        <v> </v>
      </c>
    </row>
    <row r="1077" hidden="1" spans="1:6">
      <c r="A1077" s="27">
        <v>2150209</v>
      </c>
      <c r="B1077" s="28" t="s">
        <v>918</v>
      </c>
      <c r="C1077" s="50"/>
      <c r="D1077" s="50"/>
      <c r="E1077" s="48">
        <f t="shared" si="32"/>
        <v>0</v>
      </c>
      <c r="F1077" s="49" t="str">
        <f t="shared" si="33"/>
        <v> </v>
      </c>
    </row>
    <row r="1078" hidden="1" spans="1:6">
      <c r="A1078" s="27">
        <v>2150210</v>
      </c>
      <c r="B1078" s="28" t="s">
        <v>919</v>
      </c>
      <c r="C1078" s="50"/>
      <c r="D1078" s="50"/>
      <c r="E1078" s="48">
        <f t="shared" si="32"/>
        <v>0</v>
      </c>
      <c r="F1078" s="49" t="str">
        <f t="shared" si="33"/>
        <v> </v>
      </c>
    </row>
    <row r="1079" hidden="1" spans="1:6">
      <c r="A1079" s="27">
        <v>2150212</v>
      </c>
      <c r="B1079" s="28" t="s">
        <v>920</v>
      </c>
      <c r="C1079" s="50"/>
      <c r="D1079" s="50"/>
      <c r="E1079" s="48">
        <f t="shared" si="32"/>
        <v>0</v>
      </c>
      <c r="F1079" s="49" t="str">
        <f t="shared" si="33"/>
        <v> </v>
      </c>
    </row>
    <row r="1080" hidden="1" spans="1:6">
      <c r="A1080" s="27">
        <v>2150213</v>
      </c>
      <c r="B1080" s="28" t="s">
        <v>921</v>
      </c>
      <c r="C1080" s="50"/>
      <c r="D1080" s="50"/>
      <c r="E1080" s="48">
        <f t="shared" si="32"/>
        <v>0</v>
      </c>
      <c r="F1080" s="49" t="str">
        <f t="shared" si="33"/>
        <v> </v>
      </c>
    </row>
    <row r="1081" hidden="1" spans="1:6">
      <c r="A1081" s="27">
        <v>2150214</v>
      </c>
      <c r="B1081" s="28" t="s">
        <v>922</v>
      </c>
      <c r="C1081" s="50"/>
      <c r="D1081" s="50"/>
      <c r="E1081" s="48">
        <f t="shared" si="32"/>
        <v>0</v>
      </c>
      <c r="F1081" s="49" t="str">
        <f t="shared" si="33"/>
        <v> </v>
      </c>
    </row>
    <row r="1082" hidden="1" spans="1:6">
      <c r="A1082" s="27">
        <v>2150215</v>
      </c>
      <c r="B1082" s="28" t="s">
        <v>923</v>
      </c>
      <c r="C1082" s="50"/>
      <c r="D1082" s="50"/>
      <c r="E1082" s="48">
        <f t="shared" si="32"/>
        <v>0</v>
      </c>
      <c r="F1082" s="49" t="str">
        <f t="shared" si="33"/>
        <v> </v>
      </c>
    </row>
    <row r="1083" hidden="1" spans="1:6">
      <c r="A1083" s="27">
        <v>2150299</v>
      </c>
      <c r="B1083" s="28" t="s">
        <v>924</v>
      </c>
      <c r="C1083" s="50"/>
      <c r="D1083" s="50"/>
      <c r="E1083" s="48">
        <f t="shared" si="32"/>
        <v>0</v>
      </c>
      <c r="F1083" s="49" t="str">
        <f t="shared" si="33"/>
        <v> </v>
      </c>
    </row>
    <row r="1084" spans="1:6">
      <c r="A1084" s="27">
        <v>21503</v>
      </c>
      <c r="B1084" s="29" t="s">
        <v>925</v>
      </c>
      <c r="C1084" s="50">
        <f>SUM(C1085:C1088)</f>
        <v>0</v>
      </c>
      <c r="D1084" s="50">
        <v>0</v>
      </c>
      <c r="E1084" s="48">
        <f t="shared" si="32"/>
        <v>0</v>
      </c>
      <c r="F1084" s="49" t="str">
        <f t="shared" si="33"/>
        <v> </v>
      </c>
    </row>
    <row r="1085" hidden="1" spans="1:6">
      <c r="A1085" s="27">
        <v>2150301</v>
      </c>
      <c r="B1085" s="28" t="s">
        <v>101</v>
      </c>
      <c r="C1085" s="50"/>
      <c r="D1085" s="50"/>
      <c r="E1085" s="48">
        <f t="shared" si="32"/>
        <v>0</v>
      </c>
      <c r="F1085" s="49" t="str">
        <f t="shared" si="33"/>
        <v> </v>
      </c>
    </row>
    <row r="1086" hidden="1" spans="1:6">
      <c r="A1086" s="27">
        <v>2150302</v>
      </c>
      <c r="B1086" s="28" t="s">
        <v>102</v>
      </c>
      <c r="C1086" s="50"/>
      <c r="D1086" s="50"/>
      <c r="E1086" s="48">
        <f t="shared" si="32"/>
        <v>0</v>
      </c>
      <c r="F1086" s="49" t="str">
        <f t="shared" si="33"/>
        <v> </v>
      </c>
    </row>
    <row r="1087" hidden="1" spans="1:6">
      <c r="A1087" s="27">
        <v>2150303</v>
      </c>
      <c r="B1087" s="28" t="s">
        <v>103</v>
      </c>
      <c r="C1087" s="50"/>
      <c r="D1087" s="50"/>
      <c r="E1087" s="48">
        <f t="shared" si="32"/>
        <v>0</v>
      </c>
      <c r="F1087" s="49" t="str">
        <f t="shared" si="33"/>
        <v> </v>
      </c>
    </row>
    <row r="1088" hidden="1" spans="1:6">
      <c r="A1088" s="27">
        <v>2150399</v>
      </c>
      <c r="B1088" s="28" t="s">
        <v>926</v>
      </c>
      <c r="C1088" s="50"/>
      <c r="D1088" s="50"/>
      <c r="E1088" s="48">
        <f t="shared" si="32"/>
        <v>0</v>
      </c>
      <c r="F1088" s="49" t="str">
        <f t="shared" si="33"/>
        <v> </v>
      </c>
    </row>
    <row r="1089" spans="1:6">
      <c r="A1089" s="27">
        <v>21505</v>
      </c>
      <c r="B1089" s="29" t="s">
        <v>927</v>
      </c>
      <c r="C1089" s="50">
        <f>SUM(C1090:C1102)</f>
        <v>0</v>
      </c>
      <c r="D1089" s="50">
        <v>0</v>
      </c>
      <c r="E1089" s="48">
        <f t="shared" si="32"/>
        <v>0</v>
      </c>
      <c r="F1089" s="49" t="str">
        <f t="shared" si="33"/>
        <v> </v>
      </c>
    </row>
    <row r="1090" hidden="1" spans="1:6">
      <c r="A1090" s="27">
        <v>2150501</v>
      </c>
      <c r="B1090" s="28" t="s">
        <v>101</v>
      </c>
      <c r="C1090" s="50"/>
      <c r="D1090" s="50"/>
      <c r="E1090" s="48">
        <f t="shared" si="32"/>
        <v>0</v>
      </c>
      <c r="F1090" s="49" t="str">
        <f t="shared" si="33"/>
        <v> </v>
      </c>
    </row>
    <row r="1091" hidden="1" spans="1:6">
      <c r="A1091" s="27">
        <v>2150502</v>
      </c>
      <c r="B1091" s="28" t="s">
        <v>102</v>
      </c>
      <c r="C1091" s="50"/>
      <c r="D1091" s="50"/>
      <c r="E1091" s="48">
        <f t="shared" si="32"/>
        <v>0</v>
      </c>
      <c r="F1091" s="49" t="str">
        <f t="shared" si="33"/>
        <v> </v>
      </c>
    </row>
    <row r="1092" hidden="1" spans="1:6">
      <c r="A1092" s="27">
        <v>2150503</v>
      </c>
      <c r="B1092" s="28" t="s">
        <v>103</v>
      </c>
      <c r="C1092" s="50"/>
      <c r="D1092" s="50"/>
      <c r="E1092" s="48">
        <f t="shared" si="32"/>
        <v>0</v>
      </c>
      <c r="F1092" s="49" t="str">
        <f t="shared" si="33"/>
        <v> </v>
      </c>
    </row>
    <row r="1093" hidden="1" spans="1:6">
      <c r="A1093" s="27">
        <v>2150505</v>
      </c>
      <c r="B1093" s="28" t="s">
        <v>928</v>
      </c>
      <c r="C1093" s="50"/>
      <c r="D1093" s="50"/>
      <c r="E1093" s="48">
        <f t="shared" si="32"/>
        <v>0</v>
      </c>
      <c r="F1093" s="49" t="str">
        <f t="shared" si="33"/>
        <v> </v>
      </c>
    </row>
    <row r="1094" hidden="1" spans="1:6">
      <c r="A1094" s="27">
        <v>2150506</v>
      </c>
      <c r="B1094" s="28" t="s">
        <v>929</v>
      </c>
      <c r="C1094" s="50"/>
      <c r="D1094" s="50"/>
      <c r="E1094" s="48">
        <f t="shared" ref="E1094:E1157" si="34">D1094-C1094</f>
        <v>0</v>
      </c>
      <c r="F1094" s="49" t="str">
        <f t="shared" ref="F1094:F1157" si="35">IF(C1094&lt;&gt;0,E1094/C1094*100," ")</f>
        <v> </v>
      </c>
    </row>
    <row r="1095" hidden="1" spans="1:6">
      <c r="A1095" s="27">
        <v>2150507</v>
      </c>
      <c r="B1095" s="28" t="s">
        <v>930</v>
      </c>
      <c r="C1095" s="50"/>
      <c r="D1095" s="50"/>
      <c r="E1095" s="48">
        <f t="shared" si="34"/>
        <v>0</v>
      </c>
      <c r="F1095" s="49" t="str">
        <f t="shared" si="35"/>
        <v> </v>
      </c>
    </row>
    <row r="1096" hidden="1" spans="1:6">
      <c r="A1096" s="27">
        <v>2150508</v>
      </c>
      <c r="B1096" s="28" t="s">
        <v>931</v>
      </c>
      <c r="C1096" s="50"/>
      <c r="D1096" s="50"/>
      <c r="E1096" s="48">
        <f t="shared" si="34"/>
        <v>0</v>
      </c>
      <c r="F1096" s="49" t="str">
        <f t="shared" si="35"/>
        <v> </v>
      </c>
    </row>
    <row r="1097" hidden="1" spans="1:6">
      <c r="A1097" s="27">
        <v>2150509</v>
      </c>
      <c r="B1097" s="28" t="s">
        <v>932</v>
      </c>
      <c r="C1097" s="50"/>
      <c r="D1097" s="50"/>
      <c r="E1097" s="48">
        <f t="shared" si="34"/>
        <v>0</v>
      </c>
      <c r="F1097" s="49" t="str">
        <f t="shared" si="35"/>
        <v> </v>
      </c>
    </row>
    <row r="1098" hidden="1" spans="1:6">
      <c r="A1098" s="27">
        <v>2150510</v>
      </c>
      <c r="B1098" s="28" t="s">
        <v>933</v>
      </c>
      <c r="C1098" s="50"/>
      <c r="D1098" s="50"/>
      <c r="E1098" s="48">
        <f t="shared" si="34"/>
        <v>0</v>
      </c>
      <c r="F1098" s="49" t="str">
        <f t="shared" si="35"/>
        <v> </v>
      </c>
    </row>
    <row r="1099" hidden="1" spans="1:6">
      <c r="A1099" s="27">
        <v>2150511</v>
      </c>
      <c r="B1099" s="28" t="s">
        <v>934</v>
      </c>
      <c r="C1099" s="50"/>
      <c r="D1099" s="50"/>
      <c r="E1099" s="48">
        <f t="shared" si="34"/>
        <v>0</v>
      </c>
      <c r="F1099" s="49" t="str">
        <f t="shared" si="35"/>
        <v> </v>
      </c>
    </row>
    <row r="1100" hidden="1" spans="1:6">
      <c r="A1100" s="27">
        <v>2150513</v>
      </c>
      <c r="B1100" s="28" t="s">
        <v>879</v>
      </c>
      <c r="C1100" s="50"/>
      <c r="D1100" s="50"/>
      <c r="E1100" s="48">
        <f t="shared" si="34"/>
        <v>0</v>
      </c>
      <c r="F1100" s="49" t="str">
        <f t="shared" si="35"/>
        <v> </v>
      </c>
    </row>
    <row r="1101" hidden="1" spans="1:6">
      <c r="A1101" s="27">
        <v>2150515</v>
      </c>
      <c r="B1101" s="28" t="s">
        <v>935</v>
      </c>
      <c r="C1101" s="50"/>
      <c r="D1101" s="50"/>
      <c r="E1101" s="48">
        <f t="shared" si="34"/>
        <v>0</v>
      </c>
      <c r="F1101" s="49" t="str">
        <f t="shared" si="35"/>
        <v> </v>
      </c>
    </row>
    <row r="1102" hidden="1" spans="1:6">
      <c r="A1102" s="27">
        <v>2150599</v>
      </c>
      <c r="B1102" s="28" t="s">
        <v>936</v>
      </c>
      <c r="C1102" s="50"/>
      <c r="D1102" s="50"/>
      <c r="E1102" s="48">
        <f t="shared" si="34"/>
        <v>0</v>
      </c>
      <c r="F1102" s="49" t="str">
        <f t="shared" si="35"/>
        <v> </v>
      </c>
    </row>
    <row r="1103" spans="1:6">
      <c r="A1103" s="27">
        <v>21507</v>
      </c>
      <c r="B1103" s="29" t="s">
        <v>937</v>
      </c>
      <c r="C1103" s="50">
        <f>SUM(C1104:C1109)</f>
        <v>0</v>
      </c>
      <c r="D1103" s="50">
        <v>0</v>
      </c>
      <c r="E1103" s="48">
        <f t="shared" si="34"/>
        <v>0</v>
      </c>
      <c r="F1103" s="49" t="str">
        <f t="shared" si="35"/>
        <v> </v>
      </c>
    </row>
    <row r="1104" hidden="1" spans="1:6">
      <c r="A1104" s="27">
        <v>2150701</v>
      </c>
      <c r="B1104" s="28" t="s">
        <v>101</v>
      </c>
      <c r="C1104" s="50"/>
      <c r="D1104" s="50"/>
      <c r="E1104" s="48">
        <f t="shared" si="34"/>
        <v>0</v>
      </c>
      <c r="F1104" s="49" t="str">
        <f t="shared" si="35"/>
        <v> </v>
      </c>
    </row>
    <row r="1105" hidden="1" spans="1:6">
      <c r="A1105" s="27">
        <v>2150702</v>
      </c>
      <c r="B1105" s="28" t="s">
        <v>102</v>
      </c>
      <c r="C1105" s="50"/>
      <c r="D1105" s="50"/>
      <c r="E1105" s="48">
        <f t="shared" si="34"/>
        <v>0</v>
      </c>
      <c r="F1105" s="49" t="str">
        <f t="shared" si="35"/>
        <v> </v>
      </c>
    </row>
    <row r="1106" hidden="1" spans="1:6">
      <c r="A1106" s="27">
        <v>2150703</v>
      </c>
      <c r="B1106" s="28" t="s">
        <v>103</v>
      </c>
      <c r="C1106" s="50"/>
      <c r="D1106" s="50"/>
      <c r="E1106" s="48">
        <f t="shared" si="34"/>
        <v>0</v>
      </c>
      <c r="F1106" s="49" t="str">
        <f t="shared" si="35"/>
        <v> </v>
      </c>
    </row>
    <row r="1107" hidden="1" spans="1:6">
      <c r="A1107" s="27">
        <v>2150704</v>
      </c>
      <c r="B1107" s="28" t="s">
        <v>938</v>
      </c>
      <c r="C1107" s="50"/>
      <c r="D1107" s="50"/>
      <c r="E1107" s="48">
        <f t="shared" si="34"/>
        <v>0</v>
      </c>
      <c r="F1107" s="49" t="str">
        <f t="shared" si="35"/>
        <v> </v>
      </c>
    </row>
    <row r="1108" hidden="1" spans="1:6">
      <c r="A1108" s="27">
        <v>2150705</v>
      </c>
      <c r="B1108" s="28" t="s">
        <v>939</v>
      </c>
      <c r="C1108" s="50"/>
      <c r="D1108" s="50"/>
      <c r="E1108" s="48">
        <f t="shared" si="34"/>
        <v>0</v>
      </c>
      <c r="F1108" s="49" t="str">
        <f t="shared" si="35"/>
        <v> </v>
      </c>
    </row>
    <row r="1109" hidden="1" spans="1:6">
      <c r="A1109" s="27">
        <v>2150799</v>
      </c>
      <c r="B1109" s="28" t="s">
        <v>940</v>
      </c>
      <c r="C1109" s="50"/>
      <c r="D1109" s="50"/>
      <c r="E1109" s="48">
        <f t="shared" si="34"/>
        <v>0</v>
      </c>
      <c r="F1109" s="49" t="str">
        <f t="shared" si="35"/>
        <v> </v>
      </c>
    </row>
    <row r="1110" spans="1:6">
      <c r="A1110" s="27">
        <v>21508</v>
      </c>
      <c r="B1110" s="29" t="s">
        <v>941</v>
      </c>
      <c r="C1110" s="50">
        <f>SUM(C1111:C1116)</f>
        <v>0</v>
      </c>
      <c r="D1110" s="50">
        <v>18</v>
      </c>
      <c r="E1110" s="48">
        <f t="shared" si="34"/>
        <v>18</v>
      </c>
      <c r="F1110" s="49" t="str">
        <f t="shared" si="35"/>
        <v> </v>
      </c>
    </row>
    <row r="1111" hidden="1" spans="1:6">
      <c r="A1111" s="27">
        <v>2150801</v>
      </c>
      <c r="B1111" s="28" t="s">
        <v>101</v>
      </c>
      <c r="C1111" s="50"/>
      <c r="D1111" s="50"/>
      <c r="E1111" s="48">
        <f t="shared" si="34"/>
        <v>0</v>
      </c>
      <c r="F1111" s="49" t="str">
        <f t="shared" si="35"/>
        <v> </v>
      </c>
    </row>
    <row r="1112" hidden="1" spans="1:6">
      <c r="A1112" s="27">
        <v>2150802</v>
      </c>
      <c r="B1112" s="28" t="s">
        <v>102</v>
      </c>
      <c r="C1112" s="50"/>
      <c r="D1112" s="50"/>
      <c r="E1112" s="48">
        <f t="shared" si="34"/>
        <v>0</v>
      </c>
      <c r="F1112" s="49" t="str">
        <f t="shared" si="35"/>
        <v> </v>
      </c>
    </row>
    <row r="1113" hidden="1" spans="1:6">
      <c r="A1113" s="27">
        <v>2150803</v>
      </c>
      <c r="B1113" s="28" t="s">
        <v>103</v>
      </c>
      <c r="C1113" s="50"/>
      <c r="D1113" s="50"/>
      <c r="E1113" s="48">
        <f t="shared" si="34"/>
        <v>0</v>
      </c>
      <c r="F1113" s="49" t="str">
        <f t="shared" si="35"/>
        <v> </v>
      </c>
    </row>
    <row r="1114" hidden="1" spans="1:6">
      <c r="A1114" s="27">
        <v>2150804</v>
      </c>
      <c r="B1114" s="28" t="s">
        <v>942</v>
      </c>
      <c r="C1114" s="50"/>
      <c r="D1114" s="50"/>
      <c r="E1114" s="48">
        <f t="shared" si="34"/>
        <v>0</v>
      </c>
      <c r="F1114" s="49" t="str">
        <f t="shared" si="35"/>
        <v> </v>
      </c>
    </row>
    <row r="1115" hidden="1" spans="1:6">
      <c r="A1115" s="27">
        <v>2150805</v>
      </c>
      <c r="B1115" s="28" t="s">
        <v>943</v>
      </c>
      <c r="C1115" s="50"/>
      <c r="D1115" s="50">
        <v>18</v>
      </c>
      <c r="E1115" s="48">
        <f t="shared" si="34"/>
        <v>18</v>
      </c>
      <c r="F1115" s="49" t="str">
        <f t="shared" si="35"/>
        <v> </v>
      </c>
    </row>
    <row r="1116" hidden="1" spans="1:6">
      <c r="A1116" s="27">
        <v>2150899</v>
      </c>
      <c r="B1116" s="28" t="s">
        <v>944</v>
      </c>
      <c r="C1116" s="50"/>
      <c r="D1116" s="50"/>
      <c r="E1116" s="48">
        <f t="shared" si="34"/>
        <v>0</v>
      </c>
      <c r="F1116" s="49" t="str">
        <f t="shared" si="35"/>
        <v> </v>
      </c>
    </row>
    <row r="1117" spans="1:6">
      <c r="A1117" s="27">
        <v>21599</v>
      </c>
      <c r="B1117" s="29" t="s">
        <v>945</v>
      </c>
      <c r="C1117" s="50">
        <f>SUM(C1118:C1122)</f>
        <v>0</v>
      </c>
      <c r="D1117" s="50">
        <v>0</v>
      </c>
      <c r="E1117" s="48">
        <f t="shared" si="34"/>
        <v>0</v>
      </c>
      <c r="F1117" s="49" t="str">
        <f t="shared" si="35"/>
        <v> </v>
      </c>
    </row>
    <row r="1118" hidden="1" spans="1:6">
      <c r="A1118" s="27">
        <v>2159901</v>
      </c>
      <c r="B1118" s="28" t="s">
        <v>946</v>
      </c>
      <c r="C1118" s="50"/>
      <c r="D1118" s="50"/>
      <c r="E1118" s="48">
        <f t="shared" si="34"/>
        <v>0</v>
      </c>
      <c r="F1118" s="49" t="str">
        <f t="shared" si="35"/>
        <v> </v>
      </c>
    </row>
    <row r="1119" hidden="1" spans="1:6">
      <c r="A1119" s="27">
        <v>2159904</v>
      </c>
      <c r="B1119" s="28" t="s">
        <v>947</v>
      </c>
      <c r="C1119" s="50"/>
      <c r="D1119" s="50"/>
      <c r="E1119" s="48">
        <f t="shared" si="34"/>
        <v>0</v>
      </c>
      <c r="F1119" s="49" t="str">
        <f t="shared" si="35"/>
        <v> </v>
      </c>
    </row>
    <row r="1120" hidden="1" spans="1:6">
      <c r="A1120" s="27">
        <v>2159905</v>
      </c>
      <c r="B1120" s="28" t="s">
        <v>948</v>
      </c>
      <c r="C1120" s="50"/>
      <c r="D1120" s="50"/>
      <c r="E1120" s="48">
        <f t="shared" si="34"/>
        <v>0</v>
      </c>
      <c r="F1120" s="49" t="str">
        <f t="shared" si="35"/>
        <v> </v>
      </c>
    </row>
    <row r="1121" hidden="1" spans="1:6">
      <c r="A1121" s="27">
        <v>2159906</v>
      </c>
      <c r="B1121" s="28" t="s">
        <v>949</v>
      </c>
      <c r="C1121" s="50"/>
      <c r="D1121" s="50"/>
      <c r="E1121" s="48">
        <f t="shared" si="34"/>
        <v>0</v>
      </c>
      <c r="F1121" s="49" t="str">
        <f t="shared" si="35"/>
        <v> </v>
      </c>
    </row>
    <row r="1122" hidden="1" spans="1:6">
      <c r="A1122" s="27">
        <v>2159999</v>
      </c>
      <c r="B1122" s="28" t="s">
        <v>950</v>
      </c>
      <c r="C1122" s="50"/>
      <c r="D1122" s="50"/>
      <c r="E1122" s="48">
        <f t="shared" si="34"/>
        <v>0</v>
      </c>
      <c r="F1122" s="49" t="str">
        <f t="shared" si="35"/>
        <v> </v>
      </c>
    </row>
    <row r="1123" spans="1:6">
      <c r="A1123" s="29">
        <v>216</v>
      </c>
      <c r="B1123" s="29" t="s">
        <v>951</v>
      </c>
      <c r="C1123" s="50">
        <f>C1124+C1134+C1140</f>
        <v>1</v>
      </c>
      <c r="D1123" s="50">
        <v>0</v>
      </c>
      <c r="E1123" s="48">
        <f t="shared" si="34"/>
        <v>-1</v>
      </c>
      <c r="F1123" s="49">
        <f t="shared" si="35"/>
        <v>-100</v>
      </c>
    </row>
    <row r="1124" customHeight="1" spans="1:6">
      <c r="A1124" s="27">
        <v>21602</v>
      </c>
      <c r="B1124" s="29" t="s">
        <v>952</v>
      </c>
      <c r="C1124" s="50">
        <f>SUM(C1125:C1133)</f>
        <v>1</v>
      </c>
      <c r="D1124" s="50">
        <v>0</v>
      </c>
      <c r="E1124" s="48">
        <f t="shared" si="34"/>
        <v>-1</v>
      </c>
      <c r="F1124" s="49">
        <f t="shared" si="35"/>
        <v>-100</v>
      </c>
    </row>
    <row r="1125" hidden="1" customHeight="1" spans="1:6">
      <c r="A1125" s="27">
        <v>2160201</v>
      </c>
      <c r="B1125" s="28" t="s">
        <v>101</v>
      </c>
      <c r="C1125" s="50"/>
      <c r="D1125" s="50"/>
      <c r="E1125" s="48">
        <f t="shared" si="34"/>
        <v>0</v>
      </c>
      <c r="F1125" s="49" t="str">
        <f t="shared" si="35"/>
        <v> </v>
      </c>
    </row>
    <row r="1126" hidden="1" customHeight="1" spans="1:6">
      <c r="A1126" s="27">
        <v>2160202</v>
      </c>
      <c r="B1126" s="28" t="s">
        <v>102</v>
      </c>
      <c r="C1126" s="50"/>
      <c r="D1126" s="50"/>
      <c r="E1126" s="48">
        <f t="shared" si="34"/>
        <v>0</v>
      </c>
      <c r="F1126" s="49" t="str">
        <f t="shared" si="35"/>
        <v> </v>
      </c>
    </row>
    <row r="1127" hidden="1" customHeight="1" spans="1:6">
      <c r="A1127" s="27">
        <v>2160203</v>
      </c>
      <c r="B1127" s="28" t="s">
        <v>103</v>
      </c>
      <c r="C1127" s="50"/>
      <c r="D1127" s="50"/>
      <c r="E1127" s="48">
        <f t="shared" si="34"/>
        <v>0</v>
      </c>
      <c r="F1127" s="49" t="str">
        <f t="shared" si="35"/>
        <v> </v>
      </c>
    </row>
    <row r="1128" hidden="1" customHeight="1" spans="1:6">
      <c r="A1128" s="27">
        <v>2160216</v>
      </c>
      <c r="B1128" s="28" t="s">
        <v>953</v>
      </c>
      <c r="C1128" s="50"/>
      <c r="D1128" s="50"/>
      <c r="E1128" s="48">
        <f t="shared" si="34"/>
        <v>0</v>
      </c>
      <c r="F1128" s="49" t="str">
        <f t="shared" si="35"/>
        <v> </v>
      </c>
    </row>
    <row r="1129" hidden="1" customHeight="1" spans="1:6">
      <c r="A1129" s="27">
        <v>2160217</v>
      </c>
      <c r="B1129" s="28" t="s">
        <v>954</v>
      </c>
      <c r="C1129" s="50"/>
      <c r="D1129" s="50"/>
      <c r="E1129" s="48">
        <f t="shared" si="34"/>
        <v>0</v>
      </c>
      <c r="F1129" s="49" t="str">
        <f t="shared" si="35"/>
        <v> </v>
      </c>
    </row>
    <row r="1130" hidden="1" customHeight="1" spans="1:6">
      <c r="A1130" s="27">
        <v>2160218</v>
      </c>
      <c r="B1130" s="28" t="s">
        <v>955</v>
      </c>
      <c r="C1130" s="50"/>
      <c r="D1130" s="50"/>
      <c r="E1130" s="48">
        <f t="shared" si="34"/>
        <v>0</v>
      </c>
      <c r="F1130" s="49" t="str">
        <f t="shared" si="35"/>
        <v> </v>
      </c>
    </row>
    <row r="1131" hidden="1" customHeight="1" spans="1:6">
      <c r="A1131" s="27">
        <v>2160219</v>
      </c>
      <c r="B1131" s="28" t="s">
        <v>956</v>
      </c>
      <c r="C1131" s="50"/>
      <c r="D1131" s="50"/>
      <c r="E1131" s="48">
        <f t="shared" si="34"/>
        <v>0</v>
      </c>
      <c r="F1131" s="49" t="str">
        <f t="shared" si="35"/>
        <v> </v>
      </c>
    </row>
    <row r="1132" hidden="1" customHeight="1" spans="1:6">
      <c r="A1132" s="27">
        <v>2160250</v>
      </c>
      <c r="B1132" s="28" t="s">
        <v>110</v>
      </c>
      <c r="C1132" s="50"/>
      <c r="D1132" s="50"/>
      <c r="E1132" s="48">
        <f t="shared" si="34"/>
        <v>0</v>
      </c>
      <c r="F1132" s="49" t="str">
        <f t="shared" si="35"/>
        <v> </v>
      </c>
    </row>
    <row r="1133" customHeight="1" spans="1:6">
      <c r="A1133" s="27">
        <v>2160299</v>
      </c>
      <c r="B1133" s="28" t="s">
        <v>957</v>
      </c>
      <c r="C1133" s="50">
        <v>1</v>
      </c>
      <c r="D1133" s="50">
        <v>0</v>
      </c>
      <c r="E1133" s="48">
        <f t="shared" si="34"/>
        <v>-1</v>
      </c>
      <c r="F1133" s="49">
        <f t="shared" si="35"/>
        <v>-100</v>
      </c>
    </row>
    <row r="1134" customHeight="1" spans="1:6">
      <c r="A1134" s="27">
        <v>21606</v>
      </c>
      <c r="B1134" s="29" t="s">
        <v>958</v>
      </c>
      <c r="C1134" s="50">
        <f>SUM(C1135:C1139)</f>
        <v>0</v>
      </c>
      <c r="D1134" s="50">
        <v>0</v>
      </c>
      <c r="E1134" s="48">
        <f t="shared" si="34"/>
        <v>0</v>
      </c>
      <c r="F1134" s="49" t="str">
        <f t="shared" si="35"/>
        <v> </v>
      </c>
    </row>
    <row r="1135" hidden="1" spans="1:6">
      <c r="A1135" s="27">
        <v>2160601</v>
      </c>
      <c r="B1135" s="28" t="s">
        <v>101</v>
      </c>
      <c r="C1135" s="50"/>
      <c r="D1135" s="50"/>
      <c r="E1135" s="48">
        <f t="shared" si="34"/>
        <v>0</v>
      </c>
      <c r="F1135" s="49" t="str">
        <f t="shared" si="35"/>
        <v> </v>
      </c>
    </row>
    <row r="1136" hidden="1" spans="1:6">
      <c r="A1136" s="27">
        <v>2160602</v>
      </c>
      <c r="B1136" s="28" t="s">
        <v>102</v>
      </c>
      <c r="C1136" s="50"/>
      <c r="D1136" s="50"/>
      <c r="E1136" s="48">
        <f t="shared" si="34"/>
        <v>0</v>
      </c>
      <c r="F1136" s="49" t="str">
        <f t="shared" si="35"/>
        <v> </v>
      </c>
    </row>
    <row r="1137" hidden="1" spans="1:6">
      <c r="A1137" s="27">
        <v>2160603</v>
      </c>
      <c r="B1137" s="28" t="s">
        <v>103</v>
      </c>
      <c r="C1137" s="50"/>
      <c r="D1137" s="50"/>
      <c r="E1137" s="48">
        <f t="shared" si="34"/>
        <v>0</v>
      </c>
      <c r="F1137" s="49" t="str">
        <f t="shared" si="35"/>
        <v> </v>
      </c>
    </row>
    <row r="1138" hidden="1" spans="1:6">
      <c r="A1138" s="27">
        <v>2160607</v>
      </c>
      <c r="B1138" s="28" t="s">
        <v>959</v>
      </c>
      <c r="C1138" s="50"/>
      <c r="D1138" s="50"/>
      <c r="E1138" s="48">
        <f t="shared" si="34"/>
        <v>0</v>
      </c>
      <c r="F1138" s="49" t="str">
        <f t="shared" si="35"/>
        <v> </v>
      </c>
    </row>
    <row r="1139" hidden="1" spans="1:6">
      <c r="A1139" s="27">
        <v>2160699</v>
      </c>
      <c r="B1139" s="28" t="s">
        <v>960</v>
      </c>
      <c r="C1139" s="50"/>
      <c r="D1139" s="50"/>
      <c r="E1139" s="48">
        <f t="shared" si="34"/>
        <v>0</v>
      </c>
      <c r="F1139" s="49" t="str">
        <f t="shared" si="35"/>
        <v> </v>
      </c>
    </row>
    <row r="1140" spans="1:6">
      <c r="A1140" s="27">
        <v>21699</v>
      </c>
      <c r="B1140" s="29" t="s">
        <v>961</v>
      </c>
      <c r="C1140" s="50">
        <f>SUM(C1141:C1142)</f>
        <v>0</v>
      </c>
      <c r="D1140" s="50">
        <v>0</v>
      </c>
      <c r="E1140" s="48">
        <f t="shared" si="34"/>
        <v>0</v>
      </c>
      <c r="F1140" s="49" t="str">
        <f t="shared" si="35"/>
        <v> </v>
      </c>
    </row>
    <row r="1141" hidden="1" spans="1:6">
      <c r="A1141" s="27">
        <v>2169901</v>
      </c>
      <c r="B1141" s="28" t="s">
        <v>962</v>
      </c>
      <c r="C1141" s="50"/>
      <c r="D1141" s="50"/>
      <c r="E1141" s="48">
        <f t="shared" si="34"/>
        <v>0</v>
      </c>
      <c r="F1141" s="49" t="str">
        <f t="shared" si="35"/>
        <v> </v>
      </c>
    </row>
    <row r="1142" hidden="1" spans="1:6">
      <c r="A1142" s="27">
        <v>2169999</v>
      </c>
      <c r="B1142" s="28" t="s">
        <v>963</v>
      </c>
      <c r="C1142" s="50"/>
      <c r="D1142" s="50"/>
      <c r="E1142" s="48">
        <f t="shared" si="34"/>
        <v>0</v>
      </c>
      <c r="F1142" s="49" t="str">
        <f t="shared" si="35"/>
        <v> </v>
      </c>
    </row>
    <row r="1143" spans="1:6">
      <c r="A1143" s="29">
        <v>217</v>
      </c>
      <c r="B1143" s="29" t="s">
        <v>964</v>
      </c>
      <c r="C1143" s="50">
        <f>C1144+C1151+C1161+C1167+C1170</f>
        <v>0</v>
      </c>
      <c r="D1143" s="50">
        <v>0</v>
      </c>
      <c r="E1143" s="48">
        <f t="shared" si="34"/>
        <v>0</v>
      </c>
      <c r="F1143" s="49" t="str">
        <f t="shared" si="35"/>
        <v> </v>
      </c>
    </row>
    <row r="1144" spans="1:6">
      <c r="A1144" s="27">
        <v>21701</v>
      </c>
      <c r="B1144" s="29" t="s">
        <v>965</v>
      </c>
      <c r="C1144" s="50">
        <f>SUM(C1145:C1150)</f>
        <v>0</v>
      </c>
      <c r="D1144" s="50">
        <v>0</v>
      </c>
      <c r="E1144" s="48">
        <f t="shared" si="34"/>
        <v>0</v>
      </c>
      <c r="F1144" s="49" t="str">
        <f t="shared" si="35"/>
        <v> </v>
      </c>
    </row>
    <row r="1145" hidden="1" spans="1:6">
      <c r="A1145" s="27">
        <v>2170101</v>
      </c>
      <c r="B1145" s="28" t="s">
        <v>101</v>
      </c>
      <c r="C1145" s="50"/>
      <c r="D1145" s="50"/>
      <c r="E1145" s="48">
        <f t="shared" si="34"/>
        <v>0</v>
      </c>
      <c r="F1145" s="49" t="str">
        <f t="shared" si="35"/>
        <v> </v>
      </c>
    </row>
    <row r="1146" hidden="1" spans="1:6">
      <c r="A1146" s="27">
        <v>2170102</v>
      </c>
      <c r="B1146" s="28" t="s">
        <v>102</v>
      </c>
      <c r="C1146" s="50"/>
      <c r="D1146" s="50"/>
      <c r="E1146" s="48">
        <f t="shared" si="34"/>
        <v>0</v>
      </c>
      <c r="F1146" s="49" t="str">
        <f t="shared" si="35"/>
        <v> </v>
      </c>
    </row>
    <row r="1147" hidden="1" spans="1:6">
      <c r="A1147" s="27">
        <v>2170103</v>
      </c>
      <c r="B1147" s="28" t="s">
        <v>103</v>
      </c>
      <c r="C1147" s="50"/>
      <c r="D1147" s="50"/>
      <c r="E1147" s="48">
        <f t="shared" si="34"/>
        <v>0</v>
      </c>
      <c r="F1147" s="49" t="str">
        <f t="shared" si="35"/>
        <v> </v>
      </c>
    </row>
    <row r="1148" hidden="1" spans="1:6">
      <c r="A1148" s="27">
        <v>2170104</v>
      </c>
      <c r="B1148" s="28" t="s">
        <v>966</v>
      </c>
      <c r="C1148" s="50"/>
      <c r="D1148" s="50"/>
      <c r="E1148" s="48">
        <f t="shared" si="34"/>
        <v>0</v>
      </c>
      <c r="F1148" s="49" t="str">
        <f t="shared" si="35"/>
        <v> </v>
      </c>
    </row>
    <row r="1149" hidden="1" spans="1:6">
      <c r="A1149" s="27">
        <v>2170150</v>
      </c>
      <c r="B1149" s="28" t="s">
        <v>110</v>
      </c>
      <c r="C1149" s="50"/>
      <c r="D1149" s="50"/>
      <c r="E1149" s="48">
        <f t="shared" si="34"/>
        <v>0</v>
      </c>
      <c r="F1149" s="49" t="str">
        <f t="shared" si="35"/>
        <v> </v>
      </c>
    </row>
    <row r="1150" hidden="1" spans="1:6">
      <c r="A1150" s="27">
        <v>2170199</v>
      </c>
      <c r="B1150" s="28" t="s">
        <v>967</v>
      </c>
      <c r="C1150" s="50"/>
      <c r="D1150" s="50"/>
      <c r="E1150" s="48">
        <f t="shared" si="34"/>
        <v>0</v>
      </c>
      <c r="F1150" s="49" t="str">
        <f t="shared" si="35"/>
        <v> </v>
      </c>
    </row>
    <row r="1151" spans="1:6">
      <c r="A1151" s="27">
        <v>21702</v>
      </c>
      <c r="B1151" s="29" t="s">
        <v>968</v>
      </c>
      <c r="C1151" s="50">
        <f>SUM(C1152:C1160)</f>
        <v>0</v>
      </c>
      <c r="D1151" s="50">
        <v>0</v>
      </c>
      <c r="E1151" s="48">
        <f t="shared" si="34"/>
        <v>0</v>
      </c>
      <c r="F1151" s="49" t="str">
        <f t="shared" si="35"/>
        <v> </v>
      </c>
    </row>
    <row r="1152" hidden="1" spans="1:6">
      <c r="A1152" s="27">
        <v>2170201</v>
      </c>
      <c r="B1152" s="28" t="s">
        <v>969</v>
      </c>
      <c r="C1152" s="50"/>
      <c r="D1152" s="50"/>
      <c r="E1152" s="48">
        <f t="shared" si="34"/>
        <v>0</v>
      </c>
      <c r="F1152" s="49" t="str">
        <f t="shared" si="35"/>
        <v> </v>
      </c>
    </row>
    <row r="1153" hidden="1" spans="1:6">
      <c r="A1153" s="27">
        <v>2170202</v>
      </c>
      <c r="B1153" s="28" t="s">
        <v>970</v>
      </c>
      <c r="C1153" s="50"/>
      <c r="D1153" s="50"/>
      <c r="E1153" s="48">
        <f t="shared" si="34"/>
        <v>0</v>
      </c>
      <c r="F1153" s="49" t="str">
        <f t="shared" si="35"/>
        <v> </v>
      </c>
    </row>
    <row r="1154" hidden="1" spans="1:6">
      <c r="A1154" s="27">
        <v>2170203</v>
      </c>
      <c r="B1154" s="28" t="s">
        <v>971</v>
      </c>
      <c r="C1154" s="50"/>
      <c r="D1154" s="50"/>
      <c r="E1154" s="48">
        <f t="shared" si="34"/>
        <v>0</v>
      </c>
      <c r="F1154" s="49" t="str">
        <f t="shared" si="35"/>
        <v> </v>
      </c>
    </row>
    <row r="1155" hidden="1" spans="1:6">
      <c r="A1155" s="27">
        <v>2170204</v>
      </c>
      <c r="B1155" s="28" t="s">
        <v>972</v>
      </c>
      <c r="C1155" s="50"/>
      <c r="D1155" s="50"/>
      <c r="E1155" s="48">
        <f t="shared" si="34"/>
        <v>0</v>
      </c>
      <c r="F1155" s="49" t="str">
        <f t="shared" si="35"/>
        <v> </v>
      </c>
    </row>
    <row r="1156" hidden="1" spans="1:6">
      <c r="A1156" s="27">
        <v>2170205</v>
      </c>
      <c r="B1156" s="28" t="s">
        <v>973</v>
      </c>
      <c r="C1156" s="50"/>
      <c r="D1156" s="50"/>
      <c r="E1156" s="48">
        <f t="shared" si="34"/>
        <v>0</v>
      </c>
      <c r="F1156" s="49" t="str">
        <f t="shared" si="35"/>
        <v> </v>
      </c>
    </row>
    <row r="1157" hidden="1" spans="1:6">
      <c r="A1157" s="27">
        <v>2170206</v>
      </c>
      <c r="B1157" s="28" t="s">
        <v>974</v>
      </c>
      <c r="C1157" s="50"/>
      <c r="D1157" s="50"/>
      <c r="E1157" s="48">
        <f t="shared" si="34"/>
        <v>0</v>
      </c>
      <c r="F1157" s="49" t="str">
        <f t="shared" si="35"/>
        <v> </v>
      </c>
    </row>
    <row r="1158" hidden="1" spans="1:6">
      <c r="A1158" s="27">
        <v>2170207</v>
      </c>
      <c r="B1158" s="28" t="s">
        <v>975</v>
      </c>
      <c r="C1158" s="50"/>
      <c r="D1158" s="50"/>
      <c r="E1158" s="48">
        <f t="shared" ref="E1158:E1221" si="36">D1158-C1158</f>
        <v>0</v>
      </c>
      <c r="F1158" s="49" t="str">
        <f t="shared" ref="F1158:F1221" si="37">IF(C1158&lt;&gt;0,E1158/C1158*100," ")</f>
        <v> </v>
      </c>
    </row>
    <row r="1159" hidden="1" spans="1:6">
      <c r="A1159" s="27">
        <v>2170208</v>
      </c>
      <c r="B1159" s="28" t="s">
        <v>976</v>
      </c>
      <c r="C1159" s="50"/>
      <c r="D1159" s="50"/>
      <c r="E1159" s="48">
        <f t="shared" si="36"/>
        <v>0</v>
      </c>
      <c r="F1159" s="49" t="str">
        <f t="shared" si="37"/>
        <v> </v>
      </c>
    </row>
    <row r="1160" hidden="1" spans="1:6">
      <c r="A1160" s="27">
        <v>2170299</v>
      </c>
      <c r="B1160" s="28" t="s">
        <v>977</v>
      </c>
      <c r="C1160" s="50"/>
      <c r="D1160" s="50"/>
      <c r="E1160" s="48">
        <f t="shared" si="36"/>
        <v>0</v>
      </c>
      <c r="F1160" s="49" t="str">
        <f t="shared" si="37"/>
        <v> </v>
      </c>
    </row>
    <row r="1161" spans="1:6">
      <c r="A1161" s="27">
        <v>21703</v>
      </c>
      <c r="B1161" s="29" t="s">
        <v>978</v>
      </c>
      <c r="C1161" s="50">
        <f>SUM(C1162:C1166)</f>
        <v>0</v>
      </c>
      <c r="D1161" s="50">
        <v>0</v>
      </c>
      <c r="E1161" s="48">
        <f t="shared" si="36"/>
        <v>0</v>
      </c>
      <c r="F1161" s="49" t="str">
        <f t="shared" si="37"/>
        <v> </v>
      </c>
    </row>
    <row r="1162" hidden="1" spans="1:6">
      <c r="A1162" s="27">
        <v>2170301</v>
      </c>
      <c r="B1162" s="28" t="s">
        <v>979</v>
      </c>
      <c r="C1162" s="50"/>
      <c r="D1162" s="50"/>
      <c r="E1162" s="48">
        <f t="shared" si="36"/>
        <v>0</v>
      </c>
      <c r="F1162" s="49" t="str">
        <f t="shared" si="37"/>
        <v> </v>
      </c>
    </row>
    <row r="1163" hidden="1" spans="1:6">
      <c r="A1163" s="27">
        <v>2170302</v>
      </c>
      <c r="B1163" s="28" t="s">
        <v>980</v>
      </c>
      <c r="C1163" s="50"/>
      <c r="D1163" s="50"/>
      <c r="E1163" s="48">
        <f t="shared" si="36"/>
        <v>0</v>
      </c>
      <c r="F1163" s="49" t="str">
        <f t="shared" si="37"/>
        <v> </v>
      </c>
    </row>
    <row r="1164" hidden="1" spans="1:6">
      <c r="A1164" s="27">
        <v>2170303</v>
      </c>
      <c r="B1164" s="28" t="s">
        <v>981</v>
      </c>
      <c r="C1164" s="50"/>
      <c r="D1164" s="50"/>
      <c r="E1164" s="48">
        <f t="shared" si="36"/>
        <v>0</v>
      </c>
      <c r="F1164" s="49" t="str">
        <f t="shared" si="37"/>
        <v> </v>
      </c>
    </row>
    <row r="1165" hidden="1" spans="1:6">
      <c r="A1165" s="27">
        <v>2170304</v>
      </c>
      <c r="B1165" s="28" t="s">
        <v>982</v>
      </c>
      <c r="C1165" s="50"/>
      <c r="D1165" s="50"/>
      <c r="E1165" s="48">
        <f t="shared" si="36"/>
        <v>0</v>
      </c>
      <c r="F1165" s="49" t="str">
        <f t="shared" si="37"/>
        <v> </v>
      </c>
    </row>
    <row r="1166" hidden="1" spans="1:6">
      <c r="A1166" s="27">
        <v>2170399</v>
      </c>
      <c r="B1166" s="28" t="s">
        <v>983</v>
      </c>
      <c r="C1166" s="50"/>
      <c r="D1166" s="50"/>
      <c r="E1166" s="48">
        <f t="shared" si="36"/>
        <v>0</v>
      </c>
      <c r="F1166" s="49" t="str">
        <f t="shared" si="37"/>
        <v> </v>
      </c>
    </row>
    <row r="1167" spans="1:6">
      <c r="A1167" s="27">
        <v>21704</v>
      </c>
      <c r="B1167" s="29" t="s">
        <v>984</v>
      </c>
      <c r="C1167" s="50">
        <f>SUM(C1168:C1169)</f>
        <v>0</v>
      </c>
      <c r="D1167" s="50">
        <v>0</v>
      </c>
      <c r="E1167" s="48">
        <f t="shared" si="36"/>
        <v>0</v>
      </c>
      <c r="F1167" s="49" t="str">
        <f t="shared" si="37"/>
        <v> </v>
      </c>
    </row>
    <row r="1168" hidden="1" spans="1:6">
      <c r="A1168" s="27">
        <v>2170401</v>
      </c>
      <c r="B1168" s="28" t="s">
        <v>985</v>
      </c>
      <c r="C1168" s="50"/>
      <c r="D1168" s="50"/>
      <c r="E1168" s="48">
        <f t="shared" si="36"/>
        <v>0</v>
      </c>
      <c r="F1168" s="49" t="str">
        <f t="shared" si="37"/>
        <v> </v>
      </c>
    </row>
    <row r="1169" hidden="1" spans="1:6">
      <c r="A1169" s="27">
        <v>2170499</v>
      </c>
      <c r="B1169" s="28" t="s">
        <v>986</v>
      </c>
      <c r="C1169" s="50"/>
      <c r="D1169" s="50"/>
      <c r="E1169" s="48">
        <f t="shared" si="36"/>
        <v>0</v>
      </c>
      <c r="F1169" s="49" t="str">
        <f t="shared" si="37"/>
        <v> </v>
      </c>
    </row>
    <row r="1170" spans="1:6">
      <c r="A1170" s="27">
        <v>21799</v>
      </c>
      <c r="B1170" s="29" t="s">
        <v>987</v>
      </c>
      <c r="C1170" s="50">
        <f>SUM(C1171)</f>
        <v>0</v>
      </c>
      <c r="D1170" s="50">
        <v>0</v>
      </c>
      <c r="E1170" s="48">
        <f t="shared" si="36"/>
        <v>0</v>
      </c>
      <c r="F1170" s="49" t="str">
        <f t="shared" si="37"/>
        <v> </v>
      </c>
    </row>
    <row r="1171" hidden="1" spans="1:6">
      <c r="A1171" s="27">
        <v>2179901</v>
      </c>
      <c r="B1171" s="28" t="s">
        <v>988</v>
      </c>
      <c r="C1171" s="50"/>
      <c r="D1171" s="50"/>
      <c r="E1171" s="48">
        <f t="shared" si="36"/>
        <v>0</v>
      </c>
      <c r="F1171" s="49" t="str">
        <f t="shared" si="37"/>
        <v> </v>
      </c>
    </row>
    <row r="1172" spans="1:6">
      <c r="A1172" s="29">
        <v>219</v>
      </c>
      <c r="B1172" s="29" t="s">
        <v>989</v>
      </c>
      <c r="C1172" s="50">
        <f>SUM(C1173:C1181)</f>
        <v>0</v>
      </c>
      <c r="D1172" s="50">
        <v>0</v>
      </c>
      <c r="E1172" s="48">
        <f t="shared" si="36"/>
        <v>0</v>
      </c>
      <c r="F1172" s="49" t="str">
        <f t="shared" si="37"/>
        <v> </v>
      </c>
    </row>
    <row r="1173" hidden="1" spans="1:6">
      <c r="A1173" s="27">
        <v>21901</v>
      </c>
      <c r="B1173" s="29" t="s">
        <v>990</v>
      </c>
      <c r="C1173" s="50"/>
      <c r="D1173" s="50"/>
      <c r="E1173" s="48">
        <f t="shared" si="36"/>
        <v>0</v>
      </c>
      <c r="F1173" s="49" t="str">
        <f t="shared" si="37"/>
        <v> </v>
      </c>
    </row>
    <row r="1174" hidden="1" spans="1:6">
      <c r="A1174" s="27">
        <v>21902</v>
      </c>
      <c r="B1174" s="29" t="s">
        <v>991</v>
      </c>
      <c r="C1174" s="50"/>
      <c r="D1174" s="50"/>
      <c r="E1174" s="48">
        <f t="shared" si="36"/>
        <v>0</v>
      </c>
      <c r="F1174" s="49" t="str">
        <f t="shared" si="37"/>
        <v> </v>
      </c>
    </row>
    <row r="1175" hidden="1" spans="1:6">
      <c r="A1175" s="27">
        <v>21903</v>
      </c>
      <c r="B1175" s="29" t="s">
        <v>992</v>
      </c>
      <c r="C1175" s="50"/>
      <c r="D1175" s="50"/>
      <c r="E1175" s="48">
        <f t="shared" si="36"/>
        <v>0</v>
      </c>
      <c r="F1175" s="49" t="str">
        <f t="shared" si="37"/>
        <v> </v>
      </c>
    </row>
    <row r="1176" hidden="1" spans="1:6">
      <c r="A1176" s="27">
        <v>21904</v>
      </c>
      <c r="B1176" s="29" t="s">
        <v>993</v>
      </c>
      <c r="C1176" s="50"/>
      <c r="D1176" s="50"/>
      <c r="E1176" s="48">
        <f t="shared" si="36"/>
        <v>0</v>
      </c>
      <c r="F1176" s="49" t="str">
        <f t="shared" si="37"/>
        <v> </v>
      </c>
    </row>
    <row r="1177" hidden="1" spans="1:6">
      <c r="A1177" s="27">
        <v>21905</v>
      </c>
      <c r="B1177" s="29" t="s">
        <v>994</v>
      </c>
      <c r="C1177" s="50"/>
      <c r="D1177" s="50"/>
      <c r="E1177" s="48">
        <f t="shared" si="36"/>
        <v>0</v>
      </c>
      <c r="F1177" s="49" t="str">
        <f t="shared" si="37"/>
        <v> </v>
      </c>
    </row>
    <row r="1178" hidden="1" spans="1:6">
      <c r="A1178" s="27">
        <v>21906</v>
      </c>
      <c r="B1178" s="29" t="s">
        <v>747</v>
      </c>
      <c r="C1178" s="50"/>
      <c r="D1178" s="50"/>
      <c r="E1178" s="48">
        <f t="shared" si="36"/>
        <v>0</v>
      </c>
      <c r="F1178" s="49" t="str">
        <f t="shared" si="37"/>
        <v> </v>
      </c>
    </row>
    <row r="1179" hidden="1" spans="1:6">
      <c r="A1179" s="27">
        <v>21907</v>
      </c>
      <c r="B1179" s="29" t="s">
        <v>995</v>
      </c>
      <c r="C1179" s="50"/>
      <c r="D1179" s="50"/>
      <c r="E1179" s="48">
        <f t="shared" si="36"/>
        <v>0</v>
      </c>
      <c r="F1179" s="49" t="str">
        <f t="shared" si="37"/>
        <v> </v>
      </c>
    </row>
    <row r="1180" hidden="1" spans="1:6">
      <c r="A1180" s="27">
        <v>21908</v>
      </c>
      <c r="B1180" s="29" t="s">
        <v>996</v>
      </c>
      <c r="C1180" s="50"/>
      <c r="D1180" s="50"/>
      <c r="E1180" s="48">
        <f t="shared" si="36"/>
        <v>0</v>
      </c>
      <c r="F1180" s="49" t="str">
        <f t="shared" si="37"/>
        <v> </v>
      </c>
    </row>
    <row r="1181" hidden="1" spans="1:6">
      <c r="A1181" s="27">
        <v>21999</v>
      </c>
      <c r="B1181" s="29" t="s">
        <v>997</v>
      </c>
      <c r="C1181" s="50"/>
      <c r="D1181" s="50"/>
      <c r="E1181" s="48">
        <f t="shared" si="36"/>
        <v>0</v>
      </c>
      <c r="F1181" s="49" t="str">
        <f t="shared" si="37"/>
        <v> </v>
      </c>
    </row>
    <row r="1182" spans="1:6">
      <c r="A1182" s="29">
        <v>220</v>
      </c>
      <c r="B1182" s="29" t="s">
        <v>998</v>
      </c>
      <c r="C1182" s="50">
        <f>C1183+C1202+C1221+C1245+C1230</f>
        <v>51</v>
      </c>
      <c r="D1182" s="50">
        <v>0</v>
      </c>
      <c r="E1182" s="48">
        <f t="shared" si="36"/>
        <v>-51</v>
      </c>
      <c r="F1182" s="49">
        <f t="shared" si="37"/>
        <v>-100</v>
      </c>
    </row>
    <row r="1183" spans="1:6">
      <c r="A1183" s="27">
        <v>22001</v>
      </c>
      <c r="B1183" s="29" t="s">
        <v>999</v>
      </c>
      <c r="C1183" s="50">
        <f>SUM(C1184:C1201)</f>
        <v>0</v>
      </c>
      <c r="D1183" s="50">
        <v>0</v>
      </c>
      <c r="E1183" s="48">
        <f t="shared" si="36"/>
        <v>0</v>
      </c>
      <c r="F1183" s="49" t="str">
        <f t="shared" si="37"/>
        <v> </v>
      </c>
    </row>
    <row r="1184" hidden="1" spans="1:6">
      <c r="A1184" s="27">
        <v>2200101</v>
      </c>
      <c r="B1184" s="28" t="s">
        <v>101</v>
      </c>
      <c r="C1184" s="50"/>
      <c r="D1184" s="50"/>
      <c r="E1184" s="48">
        <f t="shared" si="36"/>
        <v>0</v>
      </c>
      <c r="F1184" s="49" t="str">
        <f t="shared" si="37"/>
        <v> </v>
      </c>
    </row>
    <row r="1185" hidden="1" spans="1:6">
      <c r="A1185" s="27">
        <v>2200102</v>
      </c>
      <c r="B1185" s="28" t="s">
        <v>102</v>
      </c>
      <c r="C1185" s="50"/>
      <c r="D1185" s="50"/>
      <c r="E1185" s="48">
        <f t="shared" si="36"/>
        <v>0</v>
      </c>
      <c r="F1185" s="49" t="str">
        <f t="shared" si="37"/>
        <v> </v>
      </c>
    </row>
    <row r="1186" hidden="1" spans="1:6">
      <c r="A1186" s="27">
        <v>2200103</v>
      </c>
      <c r="B1186" s="28" t="s">
        <v>103</v>
      </c>
      <c r="C1186" s="50"/>
      <c r="D1186" s="50"/>
      <c r="E1186" s="48">
        <f t="shared" si="36"/>
        <v>0</v>
      </c>
      <c r="F1186" s="49" t="str">
        <f t="shared" si="37"/>
        <v> </v>
      </c>
    </row>
    <row r="1187" hidden="1" spans="1:6">
      <c r="A1187" s="27">
        <v>2200104</v>
      </c>
      <c r="B1187" s="28" t="s">
        <v>1000</v>
      </c>
      <c r="C1187" s="50"/>
      <c r="D1187" s="50"/>
      <c r="E1187" s="48">
        <f t="shared" si="36"/>
        <v>0</v>
      </c>
      <c r="F1187" s="49" t="str">
        <f t="shared" si="37"/>
        <v> </v>
      </c>
    </row>
    <row r="1188" hidden="1" spans="1:6">
      <c r="A1188" s="27">
        <v>2200105</v>
      </c>
      <c r="B1188" s="28" t="s">
        <v>1001</v>
      </c>
      <c r="C1188" s="50"/>
      <c r="D1188" s="50"/>
      <c r="E1188" s="48">
        <f t="shared" si="36"/>
        <v>0</v>
      </c>
      <c r="F1188" s="49" t="str">
        <f t="shared" si="37"/>
        <v> </v>
      </c>
    </row>
    <row r="1189" hidden="1" spans="1:6">
      <c r="A1189" s="27">
        <v>2200106</v>
      </c>
      <c r="B1189" s="28" t="s">
        <v>1002</v>
      </c>
      <c r="C1189" s="50"/>
      <c r="D1189" s="50"/>
      <c r="E1189" s="48">
        <f t="shared" si="36"/>
        <v>0</v>
      </c>
      <c r="F1189" s="49" t="str">
        <f t="shared" si="37"/>
        <v> </v>
      </c>
    </row>
    <row r="1190" hidden="1" spans="1:6">
      <c r="A1190" s="27">
        <v>2200107</v>
      </c>
      <c r="B1190" s="28" t="s">
        <v>1003</v>
      </c>
      <c r="C1190" s="50"/>
      <c r="D1190" s="50"/>
      <c r="E1190" s="48">
        <f t="shared" si="36"/>
        <v>0</v>
      </c>
      <c r="F1190" s="49" t="str">
        <f t="shared" si="37"/>
        <v> </v>
      </c>
    </row>
    <row r="1191" hidden="1" spans="1:6">
      <c r="A1191" s="27">
        <v>2200108</v>
      </c>
      <c r="B1191" s="28" t="s">
        <v>1004</v>
      </c>
      <c r="C1191" s="50"/>
      <c r="D1191" s="50"/>
      <c r="E1191" s="48">
        <f t="shared" si="36"/>
        <v>0</v>
      </c>
      <c r="F1191" s="49" t="str">
        <f t="shared" si="37"/>
        <v> </v>
      </c>
    </row>
    <row r="1192" hidden="1" spans="1:6">
      <c r="A1192" s="27">
        <v>2200109</v>
      </c>
      <c r="B1192" s="28" t="s">
        <v>1005</v>
      </c>
      <c r="C1192" s="50"/>
      <c r="D1192" s="50"/>
      <c r="E1192" s="48">
        <f t="shared" si="36"/>
        <v>0</v>
      </c>
      <c r="F1192" s="49" t="str">
        <f t="shared" si="37"/>
        <v> </v>
      </c>
    </row>
    <row r="1193" hidden="1" spans="1:6">
      <c r="A1193" s="27">
        <v>2200110</v>
      </c>
      <c r="B1193" s="28" t="s">
        <v>1006</v>
      </c>
      <c r="C1193" s="50"/>
      <c r="D1193" s="50"/>
      <c r="E1193" s="48">
        <f t="shared" si="36"/>
        <v>0</v>
      </c>
      <c r="F1193" s="49" t="str">
        <f t="shared" si="37"/>
        <v> </v>
      </c>
    </row>
    <row r="1194" hidden="1" spans="1:6">
      <c r="A1194" s="27">
        <v>2200112</v>
      </c>
      <c r="B1194" s="28" t="s">
        <v>1007</v>
      </c>
      <c r="C1194" s="50"/>
      <c r="D1194" s="50"/>
      <c r="E1194" s="48">
        <f t="shared" si="36"/>
        <v>0</v>
      </c>
      <c r="F1194" s="49" t="str">
        <f t="shared" si="37"/>
        <v> </v>
      </c>
    </row>
    <row r="1195" hidden="1" spans="1:6">
      <c r="A1195" s="27">
        <v>2200113</v>
      </c>
      <c r="B1195" s="28" t="s">
        <v>1008</v>
      </c>
      <c r="C1195" s="50"/>
      <c r="D1195" s="50"/>
      <c r="E1195" s="48">
        <f t="shared" si="36"/>
        <v>0</v>
      </c>
      <c r="F1195" s="49" t="str">
        <f t="shared" si="37"/>
        <v> </v>
      </c>
    </row>
    <row r="1196" hidden="1" spans="1:6">
      <c r="A1196" s="27">
        <v>2200114</v>
      </c>
      <c r="B1196" s="28" t="s">
        <v>1009</v>
      </c>
      <c r="C1196" s="50"/>
      <c r="D1196" s="50"/>
      <c r="E1196" s="48">
        <f t="shared" si="36"/>
        <v>0</v>
      </c>
      <c r="F1196" s="49" t="str">
        <f t="shared" si="37"/>
        <v> </v>
      </c>
    </row>
    <row r="1197" hidden="1" spans="1:6">
      <c r="A1197" s="27">
        <v>2200115</v>
      </c>
      <c r="B1197" s="28" t="s">
        <v>1010</v>
      </c>
      <c r="C1197" s="50"/>
      <c r="D1197" s="50"/>
      <c r="E1197" s="48">
        <f t="shared" si="36"/>
        <v>0</v>
      </c>
      <c r="F1197" s="49" t="str">
        <f t="shared" si="37"/>
        <v> </v>
      </c>
    </row>
    <row r="1198" hidden="1" spans="1:6">
      <c r="A1198" s="27">
        <v>2200116</v>
      </c>
      <c r="B1198" s="28" t="s">
        <v>1011</v>
      </c>
      <c r="C1198" s="50"/>
      <c r="D1198" s="50"/>
      <c r="E1198" s="48">
        <f t="shared" si="36"/>
        <v>0</v>
      </c>
      <c r="F1198" s="49" t="str">
        <f t="shared" si="37"/>
        <v> </v>
      </c>
    </row>
    <row r="1199" hidden="1" spans="1:6">
      <c r="A1199" s="27">
        <v>2200119</v>
      </c>
      <c r="B1199" s="28" t="s">
        <v>1012</v>
      </c>
      <c r="C1199" s="50"/>
      <c r="D1199" s="50"/>
      <c r="E1199" s="48">
        <f t="shared" si="36"/>
        <v>0</v>
      </c>
      <c r="F1199" s="49" t="str">
        <f t="shared" si="37"/>
        <v> </v>
      </c>
    </row>
    <row r="1200" hidden="1" spans="1:6">
      <c r="A1200" s="27">
        <v>2200150</v>
      </c>
      <c r="B1200" s="28" t="s">
        <v>110</v>
      </c>
      <c r="C1200" s="50"/>
      <c r="D1200" s="50"/>
      <c r="E1200" s="48">
        <f t="shared" si="36"/>
        <v>0</v>
      </c>
      <c r="F1200" s="49" t="str">
        <f t="shared" si="37"/>
        <v> </v>
      </c>
    </row>
    <row r="1201" hidden="1" spans="1:6">
      <c r="A1201" s="27">
        <v>2200199</v>
      </c>
      <c r="B1201" s="28" t="s">
        <v>1013</v>
      </c>
      <c r="C1201" s="50"/>
      <c r="D1201" s="50"/>
      <c r="E1201" s="48">
        <f t="shared" si="36"/>
        <v>0</v>
      </c>
      <c r="F1201" s="49" t="str">
        <f t="shared" si="37"/>
        <v> </v>
      </c>
    </row>
    <row r="1202" spans="1:6">
      <c r="A1202" s="27">
        <v>22002</v>
      </c>
      <c r="B1202" s="29" t="s">
        <v>1014</v>
      </c>
      <c r="C1202" s="50">
        <f>SUM(C1203:C1220)</f>
        <v>0</v>
      </c>
      <c r="D1202" s="50">
        <v>0</v>
      </c>
      <c r="E1202" s="48">
        <f t="shared" si="36"/>
        <v>0</v>
      </c>
      <c r="F1202" s="49" t="str">
        <f t="shared" si="37"/>
        <v> </v>
      </c>
    </row>
    <row r="1203" hidden="1" spans="1:6">
      <c r="A1203" s="27">
        <v>2200201</v>
      </c>
      <c r="B1203" s="28" t="s">
        <v>101</v>
      </c>
      <c r="C1203" s="50"/>
      <c r="D1203" s="50"/>
      <c r="E1203" s="48">
        <f t="shared" si="36"/>
        <v>0</v>
      </c>
      <c r="F1203" s="49" t="str">
        <f t="shared" si="37"/>
        <v> </v>
      </c>
    </row>
    <row r="1204" hidden="1" spans="1:6">
      <c r="A1204" s="27">
        <v>2200202</v>
      </c>
      <c r="B1204" s="28" t="s">
        <v>102</v>
      </c>
      <c r="C1204" s="50"/>
      <c r="D1204" s="50"/>
      <c r="E1204" s="48">
        <f t="shared" si="36"/>
        <v>0</v>
      </c>
      <c r="F1204" s="49" t="str">
        <f t="shared" si="37"/>
        <v> </v>
      </c>
    </row>
    <row r="1205" hidden="1" spans="1:6">
      <c r="A1205" s="27">
        <v>2200203</v>
      </c>
      <c r="B1205" s="28" t="s">
        <v>103</v>
      </c>
      <c r="C1205" s="50"/>
      <c r="D1205" s="50"/>
      <c r="E1205" s="48">
        <f t="shared" si="36"/>
        <v>0</v>
      </c>
      <c r="F1205" s="49" t="str">
        <f t="shared" si="37"/>
        <v> </v>
      </c>
    </row>
    <row r="1206" hidden="1" spans="1:6">
      <c r="A1206" s="27">
        <v>2200204</v>
      </c>
      <c r="B1206" s="28" t="s">
        <v>1015</v>
      </c>
      <c r="C1206" s="50"/>
      <c r="D1206" s="50"/>
      <c r="E1206" s="48">
        <f t="shared" si="36"/>
        <v>0</v>
      </c>
      <c r="F1206" s="49" t="str">
        <f t="shared" si="37"/>
        <v> </v>
      </c>
    </row>
    <row r="1207" hidden="1" spans="1:6">
      <c r="A1207" s="27">
        <v>2200205</v>
      </c>
      <c r="B1207" s="28" t="s">
        <v>1016</v>
      </c>
      <c r="C1207" s="50"/>
      <c r="D1207" s="50"/>
      <c r="E1207" s="48">
        <f t="shared" si="36"/>
        <v>0</v>
      </c>
      <c r="F1207" s="49" t="str">
        <f t="shared" si="37"/>
        <v> </v>
      </c>
    </row>
    <row r="1208" hidden="1" spans="1:6">
      <c r="A1208" s="27">
        <v>2200206</v>
      </c>
      <c r="B1208" s="28" t="s">
        <v>1017</v>
      </c>
      <c r="C1208" s="50"/>
      <c r="D1208" s="50"/>
      <c r="E1208" s="48">
        <f t="shared" si="36"/>
        <v>0</v>
      </c>
      <c r="F1208" s="49" t="str">
        <f t="shared" si="37"/>
        <v> </v>
      </c>
    </row>
    <row r="1209" hidden="1" spans="1:6">
      <c r="A1209" s="27">
        <v>2200207</v>
      </c>
      <c r="B1209" s="28" t="s">
        <v>1018</v>
      </c>
      <c r="C1209" s="50"/>
      <c r="D1209" s="50"/>
      <c r="E1209" s="48">
        <f t="shared" si="36"/>
        <v>0</v>
      </c>
      <c r="F1209" s="49" t="str">
        <f t="shared" si="37"/>
        <v> </v>
      </c>
    </row>
    <row r="1210" hidden="1" spans="1:6">
      <c r="A1210" s="27">
        <v>2200208</v>
      </c>
      <c r="B1210" s="28" t="s">
        <v>1019</v>
      </c>
      <c r="C1210" s="50"/>
      <c r="D1210" s="50"/>
      <c r="E1210" s="48">
        <f t="shared" si="36"/>
        <v>0</v>
      </c>
      <c r="F1210" s="49" t="str">
        <f t="shared" si="37"/>
        <v> </v>
      </c>
    </row>
    <row r="1211" hidden="1" spans="1:6">
      <c r="A1211" s="27">
        <v>2200209</v>
      </c>
      <c r="B1211" s="28" t="s">
        <v>1020</v>
      </c>
      <c r="C1211" s="50"/>
      <c r="D1211" s="50"/>
      <c r="E1211" s="48">
        <f t="shared" si="36"/>
        <v>0</v>
      </c>
      <c r="F1211" s="49" t="str">
        <f t="shared" si="37"/>
        <v> </v>
      </c>
    </row>
    <row r="1212" hidden="1" spans="1:6">
      <c r="A1212" s="27">
        <v>2200210</v>
      </c>
      <c r="B1212" s="28" t="s">
        <v>1021</v>
      </c>
      <c r="C1212" s="50"/>
      <c r="D1212" s="50"/>
      <c r="E1212" s="48">
        <f t="shared" si="36"/>
        <v>0</v>
      </c>
      <c r="F1212" s="49" t="str">
        <f t="shared" si="37"/>
        <v> </v>
      </c>
    </row>
    <row r="1213" hidden="1" spans="1:6">
      <c r="A1213" s="27">
        <v>2200211</v>
      </c>
      <c r="B1213" s="28" t="s">
        <v>1022</v>
      </c>
      <c r="C1213" s="50"/>
      <c r="D1213" s="50"/>
      <c r="E1213" s="48">
        <f t="shared" si="36"/>
        <v>0</v>
      </c>
      <c r="F1213" s="49" t="str">
        <f t="shared" si="37"/>
        <v> </v>
      </c>
    </row>
    <row r="1214" hidden="1" spans="1:6">
      <c r="A1214" s="27">
        <v>2200212</v>
      </c>
      <c r="B1214" s="28" t="s">
        <v>1023</v>
      </c>
      <c r="C1214" s="50"/>
      <c r="D1214" s="50"/>
      <c r="E1214" s="48">
        <f t="shared" si="36"/>
        <v>0</v>
      </c>
      <c r="F1214" s="49" t="str">
        <f t="shared" si="37"/>
        <v> </v>
      </c>
    </row>
    <row r="1215" hidden="1" spans="1:6">
      <c r="A1215" s="27">
        <v>2200213</v>
      </c>
      <c r="B1215" s="28" t="s">
        <v>1024</v>
      </c>
      <c r="C1215" s="50"/>
      <c r="D1215" s="50"/>
      <c r="E1215" s="48">
        <f t="shared" si="36"/>
        <v>0</v>
      </c>
      <c r="F1215" s="49" t="str">
        <f t="shared" si="37"/>
        <v> </v>
      </c>
    </row>
    <row r="1216" hidden="1" spans="1:6">
      <c r="A1216" s="27">
        <v>2200215</v>
      </c>
      <c r="B1216" s="28" t="s">
        <v>1025</v>
      </c>
      <c r="C1216" s="50"/>
      <c r="D1216" s="50"/>
      <c r="E1216" s="48">
        <f t="shared" si="36"/>
        <v>0</v>
      </c>
      <c r="F1216" s="49" t="str">
        <f t="shared" si="37"/>
        <v> </v>
      </c>
    </row>
    <row r="1217" hidden="1" spans="1:6">
      <c r="A1217" s="27">
        <v>2200217</v>
      </c>
      <c r="B1217" s="28" t="s">
        <v>1026</v>
      </c>
      <c r="C1217" s="50"/>
      <c r="D1217" s="50"/>
      <c r="E1217" s="48">
        <f t="shared" si="36"/>
        <v>0</v>
      </c>
      <c r="F1217" s="49" t="str">
        <f t="shared" si="37"/>
        <v> </v>
      </c>
    </row>
    <row r="1218" hidden="1" spans="1:6">
      <c r="A1218" s="27">
        <v>2200218</v>
      </c>
      <c r="B1218" s="28" t="s">
        <v>1027</v>
      </c>
      <c r="C1218" s="50"/>
      <c r="D1218" s="50"/>
      <c r="E1218" s="48">
        <f t="shared" si="36"/>
        <v>0</v>
      </c>
      <c r="F1218" s="49" t="str">
        <f t="shared" si="37"/>
        <v> </v>
      </c>
    </row>
    <row r="1219" hidden="1" spans="1:6">
      <c r="A1219" s="27">
        <v>2200250</v>
      </c>
      <c r="B1219" s="28" t="s">
        <v>110</v>
      </c>
      <c r="C1219" s="50"/>
      <c r="D1219" s="50"/>
      <c r="E1219" s="48">
        <f t="shared" si="36"/>
        <v>0</v>
      </c>
      <c r="F1219" s="49" t="str">
        <f t="shared" si="37"/>
        <v> </v>
      </c>
    </row>
    <row r="1220" hidden="1" spans="1:6">
      <c r="A1220" s="27">
        <v>2200299</v>
      </c>
      <c r="B1220" s="28" t="s">
        <v>1028</v>
      </c>
      <c r="C1220" s="50"/>
      <c r="D1220" s="50"/>
      <c r="E1220" s="48">
        <f t="shared" si="36"/>
        <v>0</v>
      </c>
      <c r="F1220" s="49" t="str">
        <f t="shared" si="37"/>
        <v> </v>
      </c>
    </row>
    <row r="1221" spans="1:6">
      <c r="A1221" s="27">
        <v>22003</v>
      </c>
      <c r="B1221" s="29" t="s">
        <v>1029</v>
      </c>
      <c r="C1221" s="50">
        <f>SUM(C1222:C1229)</f>
        <v>0</v>
      </c>
      <c r="D1221" s="50">
        <v>0</v>
      </c>
      <c r="E1221" s="48">
        <f t="shared" si="36"/>
        <v>0</v>
      </c>
      <c r="F1221" s="49" t="str">
        <f t="shared" si="37"/>
        <v> </v>
      </c>
    </row>
    <row r="1222" hidden="1" spans="1:6">
      <c r="A1222" s="27">
        <v>2200301</v>
      </c>
      <c r="B1222" s="28" t="s">
        <v>101</v>
      </c>
      <c r="C1222" s="50"/>
      <c r="D1222" s="50"/>
      <c r="E1222" s="48">
        <f t="shared" ref="E1222:E1285" si="38">D1222-C1222</f>
        <v>0</v>
      </c>
      <c r="F1222" s="49" t="str">
        <f t="shared" ref="F1222:F1285" si="39">IF(C1222&lt;&gt;0,E1222/C1222*100," ")</f>
        <v> </v>
      </c>
    </row>
    <row r="1223" hidden="1" spans="1:6">
      <c r="A1223" s="27">
        <v>2200302</v>
      </c>
      <c r="B1223" s="28" t="s">
        <v>102</v>
      </c>
      <c r="C1223" s="50"/>
      <c r="D1223" s="50"/>
      <c r="E1223" s="48">
        <f t="shared" si="38"/>
        <v>0</v>
      </c>
      <c r="F1223" s="49" t="str">
        <f t="shared" si="39"/>
        <v> </v>
      </c>
    </row>
    <row r="1224" hidden="1" spans="1:6">
      <c r="A1224" s="27">
        <v>2200303</v>
      </c>
      <c r="B1224" s="28" t="s">
        <v>103</v>
      </c>
      <c r="C1224" s="50"/>
      <c r="D1224" s="50"/>
      <c r="E1224" s="48">
        <f t="shared" si="38"/>
        <v>0</v>
      </c>
      <c r="F1224" s="49" t="str">
        <f t="shared" si="39"/>
        <v> </v>
      </c>
    </row>
    <row r="1225" hidden="1" spans="1:6">
      <c r="A1225" s="27">
        <v>2200304</v>
      </c>
      <c r="B1225" s="28" t="s">
        <v>1030</v>
      </c>
      <c r="C1225" s="50"/>
      <c r="D1225" s="50"/>
      <c r="E1225" s="48">
        <f t="shared" si="38"/>
        <v>0</v>
      </c>
      <c r="F1225" s="49" t="str">
        <f t="shared" si="39"/>
        <v> </v>
      </c>
    </row>
    <row r="1226" hidden="1" spans="1:6">
      <c r="A1226" s="27">
        <v>2200305</v>
      </c>
      <c r="B1226" s="28" t="s">
        <v>1031</v>
      </c>
      <c r="C1226" s="50"/>
      <c r="D1226" s="50"/>
      <c r="E1226" s="48">
        <f t="shared" si="38"/>
        <v>0</v>
      </c>
      <c r="F1226" s="49" t="str">
        <f t="shared" si="39"/>
        <v> </v>
      </c>
    </row>
    <row r="1227" hidden="1" spans="1:6">
      <c r="A1227" s="27">
        <v>2200306</v>
      </c>
      <c r="B1227" s="28" t="s">
        <v>1032</v>
      </c>
      <c r="C1227" s="50"/>
      <c r="D1227" s="50"/>
      <c r="E1227" s="48">
        <f t="shared" si="38"/>
        <v>0</v>
      </c>
      <c r="F1227" s="49" t="str">
        <f t="shared" si="39"/>
        <v> </v>
      </c>
    </row>
    <row r="1228" hidden="1" spans="1:6">
      <c r="A1228" s="27">
        <v>2200350</v>
      </c>
      <c r="B1228" s="28" t="s">
        <v>110</v>
      </c>
      <c r="C1228" s="50"/>
      <c r="D1228" s="50"/>
      <c r="E1228" s="48">
        <f t="shared" si="38"/>
        <v>0</v>
      </c>
      <c r="F1228" s="49" t="str">
        <f t="shared" si="39"/>
        <v> </v>
      </c>
    </row>
    <row r="1229" hidden="1" spans="1:6">
      <c r="A1229" s="27">
        <v>2200399</v>
      </c>
      <c r="B1229" s="28" t="s">
        <v>1033</v>
      </c>
      <c r="C1229" s="50"/>
      <c r="D1229" s="50"/>
      <c r="E1229" s="48">
        <f t="shared" si="38"/>
        <v>0</v>
      </c>
      <c r="F1229" s="49" t="str">
        <f t="shared" si="39"/>
        <v> </v>
      </c>
    </row>
    <row r="1230" spans="1:6">
      <c r="A1230" s="27">
        <v>22005</v>
      </c>
      <c r="B1230" s="29" t="s">
        <v>1034</v>
      </c>
      <c r="C1230" s="50">
        <f>SUM(C1231:C1244)</f>
        <v>0</v>
      </c>
      <c r="D1230" s="50">
        <v>0</v>
      </c>
      <c r="E1230" s="48">
        <f t="shared" si="38"/>
        <v>0</v>
      </c>
      <c r="F1230" s="49" t="str">
        <f t="shared" si="39"/>
        <v> </v>
      </c>
    </row>
    <row r="1231" hidden="1" spans="1:6">
      <c r="A1231" s="27">
        <v>2200501</v>
      </c>
      <c r="B1231" s="28" t="s">
        <v>101</v>
      </c>
      <c r="C1231" s="50"/>
      <c r="D1231" s="50"/>
      <c r="E1231" s="48">
        <f t="shared" si="38"/>
        <v>0</v>
      </c>
      <c r="F1231" s="49" t="str">
        <f t="shared" si="39"/>
        <v> </v>
      </c>
    </row>
    <row r="1232" hidden="1" spans="1:6">
      <c r="A1232" s="27">
        <v>2200502</v>
      </c>
      <c r="B1232" s="28" t="s">
        <v>102</v>
      </c>
      <c r="C1232" s="50"/>
      <c r="D1232" s="50"/>
      <c r="E1232" s="48">
        <f t="shared" si="38"/>
        <v>0</v>
      </c>
      <c r="F1232" s="49" t="str">
        <f t="shared" si="39"/>
        <v> </v>
      </c>
    </row>
    <row r="1233" hidden="1" spans="1:6">
      <c r="A1233" s="27">
        <v>2200503</v>
      </c>
      <c r="B1233" s="28" t="s">
        <v>103</v>
      </c>
      <c r="C1233" s="50"/>
      <c r="D1233" s="50"/>
      <c r="E1233" s="48">
        <f t="shared" si="38"/>
        <v>0</v>
      </c>
      <c r="F1233" s="49" t="str">
        <f t="shared" si="39"/>
        <v> </v>
      </c>
    </row>
    <row r="1234" hidden="1" spans="1:6">
      <c r="A1234" s="27">
        <v>2200504</v>
      </c>
      <c r="B1234" s="28" t="s">
        <v>1035</v>
      </c>
      <c r="C1234" s="50"/>
      <c r="D1234" s="50"/>
      <c r="E1234" s="48">
        <f t="shared" si="38"/>
        <v>0</v>
      </c>
      <c r="F1234" s="49" t="str">
        <f t="shared" si="39"/>
        <v> </v>
      </c>
    </row>
    <row r="1235" hidden="1" spans="1:6">
      <c r="A1235" s="27">
        <v>2200506</v>
      </c>
      <c r="B1235" s="28" t="s">
        <v>1036</v>
      </c>
      <c r="C1235" s="50"/>
      <c r="D1235" s="50"/>
      <c r="E1235" s="48">
        <f t="shared" si="38"/>
        <v>0</v>
      </c>
      <c r="F1235" s="49" t="str">
        <f t="shared" si="39"/>
        <v> </v>
      </c>
    </row>
    <row r="1236" hidden="1" spans="1:6">
      <c r="A1236" s="27">
        <v>2200507</v>
      </c>
      <c r="B1236" s="28" t="s">
        <v>1037</v>
      </c>
      <c r="C1236" s="50"/>
      <c r="D1236" s="50"/>
      <c r="E1236" s="48">
        <f t="shared" si="38"/>
        <v>0</v>
      </c>
      <c r="F1236" s="49" t="str">
        <f t="shared" si="39"/>
        <v> </v>
      </c>
    </row>
    <row r="1237" hidden="1" spans="1:6">
      <c r="A1237" s="27">
        <v>2200508</v>
      </c>
      <c r="B1237" s="28" t="s">
        <v>1038</v>
      </c>
      <c r="C1237" s="50"/>
      <c r="D1237" s="50"/>
      <c r="E1237" s="48">
        <f t="shared" si="38"/>
        <v>0</v>
      </c>
      <c r="F1237" s="49" t="str">
        <f t="shared" si="39"/>
        <v> </v>
      </c>
    </row>
    <row r="1238" hidden="1" spans="1:6">
      <c r="A1238" s="27">
        <v>2200509</v>
      </c>
      <c r="B1238" s="28" t="s">
        <v>1039</v>
      </c>
      <c r="C1238" s="50"/>
      <c r="D1238" s="50"/>
      <c r="E1238" s="48">
        <f t="shared" si="38"/>
        <v>0</v>
      </c>
      <c r="F1238" s="49" t="str">
        <f t="shared" si="39"/>
        <v> </v>
      </c>
    </row>
    <row r="1239" hidden="1" spans="1:6">
      <c r="A1239" s="27">
        <v>2200510</v>
      </c>
      <c r="B1239" s="28" t="s">
        <v>1040</v>
      </c>
      <c r="C1239" s="50"/>
      <c r="D1239" s="50"/>
      <c r="E1239" s="48">
        <f t="shared" si="38"/>
        <v>0</v>
      </c>
      <c r="F1239" s="49" t="str">
        <f t="shared" si="39"/>
        <v> </v>
      </c>
    </row>
    <row r="1240" hidden="1" spans="1:6">
      <c r="A1240" s="27">
        <v>2200511</v>
      </c>
      <c r="B1240" s="28" t="s">
        <v>1041</v>
      </c>
      <c r="C1240" s="50"/>
      <c r="D1240" s="50"/>
      <c r="E1240" s="48">
        <f t="shared" si="38"/>
        <v>0</v>
      </c>
      <c r="F1240" s="49" t="str">
        <f t="shared" si="39"/>
        <v> </v>
      </c>
    </row>
    <row r="1241" hidden="1" spans="1:6">
      <c r="A1241" s="27">
        <v>2200512</v>
      </c>
      <c r="B1241" s="28" t="s">
        <v>1042</v>
      </c>
      <c r="C1241" s="50"/>
      <c r="D1241" s="50"/>
      <c r="E1241" s="48">
        <f t="shared" si="38"/>
        <v>0</v>
      </c>
      <c r="F1241" s="49" t="str">
        <f t="shared" si="39"/>
        <v> </v>
      </c>
    </row>
    <row r="1242" hidden="1" spans="1:6">
      <c r="A1242" s="27">
        <v>2200513</v>
      </c>
      <c r="B1242" s="28" t="s">
        <v>1043</v>
      </c>
      <c r="C1242" s="50"/>
      <c r="D1242" s="50"/>
      <c r="E1242" s="48">
        <f t="shared" si="38"/>
        <v>0</v>
      </c>
      <c r="F1242" s="49" t="str">
        <f t="shared" si="39"/>
        <v> </v>
      </c>
    </row>
    <row r="1243" hidden="1" spans="1:6">
      <c r="A1243" s="27">
        <v>2200514</v>
      </c>
      <c r="B1243" s="28" t="s">
        <v>1044</v>
      </c>
      <c r="C1243" s="50"/>
      <c r="D1243" s="50"/>
      <c r="E1243" s="48">
        <f t="shared" si="38"/>
        <v>0</v>
      </c>
      <c r="F1243" s="49" t="str">
        <f t="shared" si="39"/>
        <v> </v>
      </c>
    </row>
    <row r="1244" hidden="1" spans="1:6">
      <c r="A1244" s="27">
        <v>2200599</v>
      </c>
      <c r="B1244" s="28" t="s">
        <v>1045</v>
      </c>
      <c r="C1244" s="50"/>
      <c r="D1244" s="50"/>
      <c r="E1244" s="48">
        <f t="shared" si="38"/>
        <v>0</v>
      </c>
      <c r="F1244" s="49" t="str">
        <f t="shared" si="39"/>
        <v> </v>
      </c>
    </row>
    <row r="1245" customHeight="1" spans="1:6">
      <c r="A1245" s="27">
        <v>22099</v>
      </c>
      <c r="B1245" s="29" t="s">
        <v>1046</v>
      </c>
      <c r="C1245" s="50">
        <f>SUM(C1246)</f>
        <v>51</v>
      </c>
      <c r="D1245" s="50">
        <v>0</v>
      </c>
      <c r="E1245" s="48">
        <f t="shared" si="38"/>
        <v>-51</v>
      </c>
      <c r="F1245" s="49">
        <f t="shared" si="39"/>
        <v>-100</v>
      </c>
    </row>
    <row r="1246" customHeight="1" spans="1:6">
      <c r="A1246" s="27">
        <v>2209901</v>
      </c>
      <c r="B1246" s="28" t="s">
        <v>1047</v>
      </c>
      <c r="C1246" s="50">
        <v>51</v>
      </c>
      <c r="D1246" s="50">
        <v>0</v>
      </c>
      <c r="E1246" s="48">
        <f t="shared" si="38"/>
        <v>-51</v>
      </c>
      <c r="F1246" s="49">
        <f t="shared" si="39"/>
        <v>-100</v>
      </c>
    </row>
    <row r="1247" customHeight="1" spans="1:6">
      <c r="A1247" s="29">
        <v>221</v>
      </c>
      <c r="B1247" s="29" t="s">
        <v>1048</v>
      </c>
      <c r="C1247" s="50">
        <f>C1248+C1257+C1263</f>
        <v>130</v>
      </c>
      <c r="D1247" s="50">
        <v>155</v>
      </c>
      <c r="E1247" s="48">
        <f t="shared" si="38"/>
        <v>25</v>
      </c>
      <c r="F1247" s="49">
        <f t="shared" si="39"/>
        <v>19.2307692307692</v>
      </c>
    </row>
    <row r="1248" spans="1:6">
      <c r="A1248" s="27">
        <v>22101</v>
      </c>
      <c r="B1248" s="29" t="s">
        <v>1049</v>
      </c>
      <c r="C1248" s="50">
        <f>SUM(C1249:C1256)</f>
        <v>0</v>
      </c>
      <c r="D1248" s="50">
        <v>0</v>
      </c>
      <c r="E1248" s="48">
        <f t="shared" si="38"/>
        <v>0</v>
      </c>
      <c r="F1248" s="49" t="str">
        <f t="shared" si="39"/>
        <v> </v>
      </c>
    </row>
    <row r="1249" hidden="1" spans="1:6">
      <c r="A1249" s="27">
        <v>2210101</v>
      </c>
      <c r="B1249" s="28" t="s">
        <v>1050</v>
      </c>
      <c r="C1249" s="50"/>
      <c r="D1249" s="50"/>
      <c r="E1249" s="48">
        <f t="shared" si="38"/>
        <v>0</v>
      </c>
      <c r="F1249" s="49" t="str">
        <f t="shared" si="39"/>
        <v> </v>
      </c>
    </row>
    <row r="1250" hidden="1" spans="1:6">
      <c r="A1250" s="27">
        <v>2210102</v>
      </c>
      <c r="B1250" s="28" t="s">
        <v>1051</v>
      </c>
      <c r="C1250" s="50"/>
      <c r="D1250" s="50"/>
      <c r="E1250" s="48">
        <f t="shared" si="38"/>
        <v>0</v>
      </c>
      <c r="F1250" s="49" t="str">
        <f t="shared" si="39"/>
        <v> </v>
      </c>
    </row>
    <row r="1251" hidden="1" spans="1:6">
      <c r="A1251" s="27">
        <v>2210103</v>
      </c>
      <c r="B1251" s="28" t="s">
        <v>1052</v>
      </c>
      <c r="C1251" s="50"/>
      <c r="D1251" s="50"/>
      <c r="E1251" s="48">
        <f t="shared" si="38"/>
        <v>0</v>
      </c>
      <c r="F1251" s="49" t="str">
        <f t="shared" si="39"/>
        <v> </v>
      </c>
    </row>
    <row r="1252" hidden="1" spans="1:6">
      <c r="A1252" s="27">
        <v>2210104</v>
      </c>
      <c r="B1252" s="28" t="s">
        <v>1053</v>
      </c>
      <c r="C1252" s="50"/>
      <c r="D1252" s="50"/>
      <c r="E1252" s="48">
        <f t="shared" si="38"/>
        <v>0</v>
      </c>
      <c r="F1252" s="49" t="str">
        <f t="shared" si="39"/>
        <v> </v>
      </c>
    </row>
    <row r="1253" hidden="1" spans="1:6">
      <c r="A1253" s="27">
        <v>2210105</v>
      </c>
      <c r="B1253" s="28" t="s">
        <v>1054</v>
      </c>
      <c r="C1253" s="50"/>
      <c r="D1253" s="50"/>
      <c r="E1253" s="48">
        <f t="shared" si="38"/>
        <v>0</v>
      </c>
      <c r="F1253" s="49" t="str">
        <f t="shared" si="39"/>
        <v> </v>
      </c>
    </row>
    <row r="1254" hidden="1" spans="1:6">
      <c r="A1254" s="27">
        <v>2210106</v>
      </c>
      <c r="B1254" s="28" t="s">
        <v>1055</v>
      </c>
      <c r="C1254" s="50"/>
      <c r="D1254" s="50"/>
      <c r="E1254" s="48">
        <f t="shared" si="38"/>
        <v>0</v>
      </c>
      <c r="F1254" s="49" t="str">
        <f t="shared" si="39"/>
        <v> </v>
      </c>
    </row>
    <row r="1255" hidden="1" spans="1:6">
      <c r="A1255" s="27">
        <v>2210107</v>
      </c>
      <c r="B1255" s="28" t="s">
        <v>1056</v>
      </c>
      <c r="C1255" s="50"/>
      <c r="D1255" s="50"/>
      <c r="E1255" s="48">
        <f t="shared" si="38"/>
        <v>0</v>
      </c>
      <c r="F1255" s="49" t="str">
        <f t="shared" si="39"/>
        <v> </v>
      </c>
    </row>
    <row r="1256" hidden="1" spans="1:6">
      <c r="A1256" s="27">
        <v>2210199</v>
      </c>
      <c r="B1256" s="28" t="s">
        <v>1057</v>
      </c>
      <c r="C1256" s="50"/>
      <c r="D1256" s="50"/>
      <c r="E1256" s="48">
        <f t="shared" si="38"/>
        <v>0</v>
      </c>
      <c r="F1256" s="49" t="str">
        <f t="shared" si="39"/>
        <v> </v>
      </c>
    </row>
    <row r="1257" spans="1:6">
      <c r="A1257" s="27">
        <v>22102</v>
      </c>
      <c r="B1257" s="29" t="s">
        <v>1058</v>
      </c>
      <c r="C1257" s="50">
        <f>C1258+C1261+C1262</f>
        <v>130</v>
      </c>
      <c r="D1257" s="50">
        <v>155</v>
      </c>
      <c r="E1257" s="48">
        <f t="shared" si="38"/>
        <v>25</v>
      </c>
      <c r="F1257" s="49">
        <f t="shared" si="39"/>
        <v>19.2307692307692</v>
      </c>
    </row>
    <row r="1258" spans="1:6">
      <c r="A1258" s="27">
        <v>2210201</v>
      </c>
      <c r="B1258" s="28" t="s">
        <v>1059</v>
      </c>
      <c r="C1258" s="50">
        <f>C1259+C1260</f>
        <v>130</v>
      </c>
      <c r="D1258" s="50">
        <v>155</v>
      </c>
      <c r="E1258" s="48">
        <f t="shared" si="38"/>
        <v>25</v>
      </c>
      <c r="F1258" s="49">
        <f t="shared" si="39"/>
        <v>19.2307692307692</v>
      </c>
    </row>
    <row r="1259" spans="1:6">
      <c r="A1259" s="27">
        <v>221020101</v>
      </c>
      <c r="B1259" s="28" t="s">
        <v>1060</v>
      </c>
      <c r="C1259" s="50">
        <v>130</v>
      </c>
      <c r="D1259" s="50">
        <v>155</v>
      </c>
      <c r="E1259" s="48">
        <f t="shared" si="38"/>
        <v>25</v>
      </c>
      <c r="F1259" s="49">
        <f t="shared" si="39"/>
        <v>19.2307692307692</v>
      </c>
    </row>
    <row r="1260" hidden="1" spans="1:6">
      <c r="A1260" s="27">
        <v>221020102</v>
      </c>
      <c r="B1260" s="28" t="s">
        <v>1061</v>
      </c>
      <c r="C1260" s="50"/>
      <c r="D1260" s="50"/>
      <c r="E1260" s="48">
        <f t="shared" si="38"/>
        <v>0</v>
      </c>
      <c r="F1260" s="49" t="str">
        <f t="shared" si="39"/>
        <v> </v>
      </c>
    </row>
    <row r="1261" hidden="1" spans="1:6">
      <c r="A1261" s="27">
        <v>2210202</v>
      </c>
      <c r="B1261" s="28" t="s">
        <v>1062</v>
      </c>
      <c r="C1261" s="50"/>
      <c r="D1261" s="50"/>
      <c r="E1261" s="48">
        <f t="shared" si="38"/>
        <v>0</v>
      </c>
      <c r="F1261" s="49" t="str">
        <f t="shared" si="39"/>
        <v> </v>
      </c>
    </row>
    <row r="1262" hidden="1" spans="1:6">
      <c r="A1262" s="27">
        <v>2210203</v>
      </c>
      <c r="B1262" s="28" t="s">
        <v>1063</v>
      </c>
      <c r="C1262" s="50"/>
      <c r="D1262" s="50"/>
      <c r="E1262" s="48">
        <f t="shared" si="38"/>
        <v>0</v>
      </c>
      <c r="F1262" s="49" t="str">
        <f t="shared" si="39"/>
        <v> </v>
      </c>
    </row>
    <row r="1263" spans="1:6">
      <c r="A1263" s="27">
        <v>22103</v>
      </c>
      <c r="B1263" s="29" t="s">
        <v>1064</v>
      </c>
      <c r="C1263" s="50">
        <f>SUM(C1264:C1266)</f>
        <v>0</v>
      </c>
      <c r="D1263" s="50">
        <v>0</v>
      </c>
      <c r="E1263" s="48">
        <f t="shared" si="38"/>
        <v>0</v>
      </c>
      <c r="F1263" s="49" t="str">
        <f t="shared" si="39"/>
        <v> </v>
      </c>
    </row>
    <row r="1264" hidden="1" spans="1:6">
      <c r="A1264" s="27">
        <v>2210301</v>
      </c>
      <c r="B1264" s="28" t="s">
        <v>1065</v>
      </c>
      <c r="C1264" s="50"/>
      <c r="D1264" s="50"/>
      <c r="E1264" s="48">
        <f t="shared" si="38"/>
        <v>0</v>
      </c>
      <c r="F1264" s="49" t="str">
        <f t="shared" si="39"/>
        <v> </v>
      </c>
    </row>
    <row r="1265" hidden="1" spans="1:6">
      <c r="A1265" s="27">
        <v>2210302</v>
      </c>
      <c r="B1265" s="28" t="s">
        <v>1066</v>
      </c>
      <c r="C1265" s="50"/>
      <c r="D1265" s="50"/>
      <c r="E1265" s="48">
        <f t="shared" si="38"/>
        <v>0</v>
      </c>
      <c r="F1265" s="49" t="str">
        <f t="shared" si="39"/>
        <v> </v>
      </c>
    </row>
    <row r="1266" hidden="1" spans="1:6">
      <c r="A1266" s="27">
        <v>2210399</v>
      </c>
      <c r="B1266" s="28" t="s">
        <v>1067</v>
      </c>
      <c r="C1266" s="50"/>
      <c r="D1266" s="50"/>
      <c r="E1266" s="48">
        <f t="shared" si="38"/>
        <v>0</v>
      </c>
      <c r="F1266" s="49" t="str">
        <f t="shared" si="39"/>
        <v> </v>
      </c>
    </row>
    <row r="1267" spans="1:6">
      <c r="A1267" s="29">
        <v>222</v>
      </c>
      <c r="B1267" s="29" t="s">
        <v>1068</v>
      </c>
      <c r="C1267" s="50">
        <f>C1268+C1283+C1297+C1302+C1308</f>
        <v>0</v>
      </c>
      <c r="D1267" s="50">
        <v>0</v>
      </c>
      <c r="E1267" s="48">
        <f t="shared" si="38"/>
        <v>0</v>
      </c>
      <c r="F1267" s="49" t="str">
        <f t="shared" si="39"/>
        <v> </v>
      </c>
    </row>
    <row r="1268" spans="1:6">
      <c r="A1268" s="27">
        <v>22201</v>
      </c>
      <c r="B1268" s="29" t="s">
        <v>1069</v>
      </c>
      <c r="C1268" s="50">
        <f>SUM(C1269:C1282)</f>
        <v>0</v>
      </c>
      <c r="D1268" s="50">
        <v>0</v>
      </c>
      <c r="E1268" s="48">
        <f t="shared" si="38"/>
        <v>0</v>
      </c>
      <c r="F1268" s="49" t="str">
        <f t="shared" si="39"/>
        <v> </v>
      </c>
    </row>
    <row r="1269" hidden="1" spans="1:6">
      <c r="A1269" s="27">
        <v>2220101</v>
      </c>
      <c r="B1269" s="28" t="s">
        <v>101</v>
      </c>
      <c r="C1269" s="50"/>
      <c r="D1269" s="50"/>
      <c r="E1269" s="48">
        <f t="shared" si="38"/>
        <v>0</v>
      </c>
      <c r="F1269" s="49" t="str">
        <f t="shared" si="39"/>
        <v> </v>
      </c>
    </row>
    <row r="1270" hidden="1" spans="1:6">
      <c r="A1270" s="27">
        <v>2220102</v>
      </c>
      <c r="B1270" s="28" t="s">
        <v>102</v>
      </c>
      <c r="C1270" s="50"/>
      <c r="D1270" s="50"/>
      <c r="E1270" s="48">
        <f t="shared" si="38"/>
        <v>0</v>
      </c>
      <c r="F1270" s="49" t="str">
        <f t="shared" si="39"/>
        <v> </v>
      </c>
    </row>
    <row r="1271" hidden="1" spans="1:6">
      <c r="A1271" s="27">
        <v>2220103</v>
      </c>
      <c r="B1271" s="28" t="s">
        <v>103</v>
      </c>
      <c r="C1271" s="50"/>
      <c r="D1271" s="50"/>
      <c r="E1271" s="48">
        <f t="shared" si="38"/>
        <v>0</v>
      </c>
      <c r="F1271" s="49" t="str">
        <f t="shared" si="39"/>
        <v> </v>
      </c>
    </row>
    <row r="1272" hidden="1" spans="1:6">
      <c r="A1272" s="27">
        <v>2220104</v>
      </c>
      <c r="B1272" s="28" t="s">
        <v>1070</v>
      </c>
      <c r="C1272" s="50"/>
      <c r="D1272" s="50"/>
      <c r="E1272" s="48">
        <f t="shared" si="38"/>
        <v>0</v>
      </c>
      <c r="F1272" s="49" t="str">
        <f t="shared" si="39"/>
        <v> </v>
      </c>
    </row>
    <row r="1273" hidden="1" spans="1:6">
      <c r="A1273" s="27">
        <v>2220105</v>
      </c>
      <c r="B1273" s="28" t="s">
        <v>1071</v>
      </c>
      <c r="C1273" s="50"/>
      <c r="D1273" s="50"/>
      <c r="E1273" s="48">
        <f t="shared" si="38"/>
        <v>0</v>
      </c>
      <c r="F1273" s="49" t="str">
        <f t="shared" si="39"/>
        <v> </v>
      </c>
    </row>
    <row r="1274" hidden="1" spans="1:6">
      <c r="A1274" s="27">
        <v>2220106</v>
      </c>
      <c r="B1274" s="28" t="s">
        <v>1072</v>
      </c>
      <c r="C1274" s="50"/>
      <c r="D1274" s="50"/>
      <c r="E1274" s="48">
        <f t="shared" si="38"/>
        <v>0</v>
      </c>
      <c r="F1274" s="49" t="str">
        <f t="shared" si="39"/>
        <v> </v>
      </c>
    </row>
    <row r="1275" hidden="1" spans="1:6">
      <c r="A1275" s="27">
        <v>2220107</v>
      </c>
      <c r="B1275" s="28" t="s">
        <v>1073</v>
      </c>
      <c r="C1275" s="50"/>
      <c r="D1275" s="50"/>
      <c r="E1275" s="48">
        <f t="shared" si="38"/>
        <v>0</v>
      </c>
      <c r="F1275" s="49" t="str">
        <f t="shared" si="39"/>
        <v> </v>
      </c>
    </row>
    <row r="1276" hidden="1" spans="1:6">
      <c r="A1276" s="27">
        <v>2220112</v>
      </c>
      <c r="B1276" s="28" t="s">
        <v>1074</v>
      </c>
      <c r="C1276" s="50"/>
      <c r="D1276" s="50"/>
      <c r="E1276" s="48">
        <f t="shared" si="38"/>
        <v>0</v>
      </c>
      <c r="F1276" s="49" t="str">
        <f t="shared" si="39"/>
        <v> </v>
      </c>
    </row>
    <row r="1277" hidden="1" spans="1:6">
      <c r="A1277" s="27">
        <v>2220113</v>
      </c>
      <c r="B1277" s="28" t="s">
        <v>1075</v>
      </c>
      <c r="C1277" s="50"/>
      <c r="D1277" s="50"/>
      <c r="E1277" s="48">
        <f t="shared" si="38"/>
        <v>0</v>
      </c>
      <c r="F1277" s="49" t="str">
        <f t="shared" si="39"/>
        <v> </v>
      </c>
    </row>
    <row r="1278" hidden="1" spans="1:6">
      <c r="A1278" s="27">
        <v>2220114</v>
      </c>
      <c r="B1278" s="28" t="s">
        <v>1076</v>
      </c>
      <c r="C1278" s="50"/>
      <c r="D1278" s="50"/>
      <c r="E1278" s="48">
        <f t="shared" si="38"/>
        <v>0</v>
      </c>
      <c r="F1278" s="49" t="str">
        <f t="shared" si="39"/>
        <v> </v>
      </c>
    </row>
    <row r="1279" hidden="1" spans="1:6">
      <c r="A1279" s="27">
        <v>2220115</v>
      </c>
      <c r="B1279" s="28" t="s">
        <v>1077</v>
      </c>
      <c r="C1279" s="50"/>
      <c r="D1279" s="50"/>
      <c r="E1279" s="48">
        <f t="shared" si="38"/>
        <v>0</v>
      </c>
      <c r="F1279" s="49" t="str">
        <f t="shared" si="39"/>
        <v> </v>
      </c>
    </row>
    <row r="1280" hidden="1" spans="1:6">
      <c r="A1280" s="27">
        <v>2220118</v>
      </c>
      <c r="B1280" s="28" t="s">
        <v>1078</v>
      </c>
      <c r="C1280" s="50"/>
      <c r="D1280" s="50"/>
      <c r="E1280" s="48">
        <f t="shared" si="38"/>
        <v>0</v>
      </c>
      <c r="F1280" s="49" t="str">
        <f t="shared" si="39"/>
        <v> </v>
      </c>
    </row>
    <row r="1281" hidden="1" spans="1:6">
      <c r="A1281" s="27">
        <v>2220150</v>
      </c>
      <c r="B1281" s="28" t="s">
        <v>110</v>
      </c>
      <c r="C1281" s="50"/>
      <c r="D1281" s="50"/>
      <c r="E1281" s="48">
        <f t="shared" si="38"/>
        <v>0</v>
      </c>
      <c r="F1281" s="49" t="str">
        <f t="shared" si="39"/>
        <v> </v>
      </c>
    </row>
    <row r="1282" hidden="1" spans="1:6">
      <c r="A1282" s="27">
        <v>2220199</v>
      </c>
      <c r="B1282" s="28" t="s">
        <v>1079</v>
      </c>
      <c r="C1282" s="50"/>
      <c r="D1282" s="50"/>
      <c r="E1282" s="48">
        <f t="shared" si="38"/>
        <v>0</v>
      </c>
      <c r="F1282" s="49" t="str">
        <f t="shared" si="39"/>
        <v> </v>
      </c>
    </row>
    <row r="1283" spans="1:6">
      <c r="A1283" s="27">
        <v>22202</v>
      </c>
      <c r="B1283" s="29" t="s">
        <v>1080</v>
      </c>
      <c r="C1283" s="50">
        <f>SUM(C1284:C1296)</f>
        <v>0</v>
      </c>
      <c r="D1283" s="50">
        <v>0</v>
      </c>
      <c r="E1283" s="48">
        <f t="shared" si="38"/>
        <v>0</v>
      </c>
      <c r="F1283" s="49" t="str">
        <f t="shared" si="39"/>
        <v> </v>
      </c>
    </row>
    <row r="1284" hidden="1" spans="1:6">
      <c r="A1284" s="27">
        <v>2220201</v>
      </c>
      <c r="B1284" s="28" t="s">
        <v>101</v>
      </c>
      <c r="C1284" s="50"/>
      <c r="D1284" s="50"/>
      <c r="E1284" s="48">
        <f t="shared" si="38"/>
        <v>0</v>
      </c>
      <c r="F1284" s="49" t="str">
        <f t="shared" si="39"/>
        <v> </v>
      </c>
    </row>
    <row r="1285" hidden="1" spans="1:6">
      <c r="A1285" s="27">
        <v>2220202</v>
      </c>
      <c r="B1285" s="28" t="s">
        <v>102</v>
      </c>
      <c r="C1285" s="50"/>
      <c r="D1285" s="50"/>
      <c r="E1285" s="48">
        <f t="shared" si="38"/>
        <v>0</v>
      </c>
      <c r="F1285" s="49" t="str">
        <f t="shared" si="39"/>
        <v> </v>
      </c>
    </row>
    <row r="1286" hidden="1" spans="1:6">
      <c r="A1286" s="27">
        <v>2220203</v>
      </c>
      <c r="B1286" s="28" t="s">
        <v>103</v>
      </c>
      <c r="C1286" s="50"/>
      <c r="D1286" s="50"/>
      <c r="E1286" s="48">
        <f t="shared" ref="E1286:E1349" si="40">D1286-C1286</f>
        <v>0</v>
      </c>
      <c r="F1286" s="49" t="str">
        <f t="shared" ref="F1286:F1349" si="41">IF(C1286&lt;&gt;0,E1286/C1286*100," ")</f>
        <v> </v>
      </c>
    </row>
    <row r="1287" hidden="1" spans="1:6">
      <c r="A1287" s="27">
        <v>2220204</v>
      </c>
      <c r="B1287" s="28" t="s">
        <v>1081</v>
      </c>
      <c r="C1287" s="50"/>
      <c r="D1287" s="50"/>
      <c r="E1287" s="48">
        <f t="shared" si="40"/>
        <v>0</v>
      </c>
      <c r="F1287" s="49" t="str">
        <f t="shared" si="41"/>
        <v> </v>
      </c>
    </row>
    <row r="1288" hidden="1" spans="1:6">
      <c r="A1288" s="27">
        <v>2220205</v>
      </c>
      <c r="B1288" s="28" t="s">
        <v>1082</v>
      </c>
      <c r="C1288" s="50"/>
      <c r="D1288" s="50"/>
      <c r="E1288" s="48">
        <f t="shared" si="40"/>
        <v>0</v>
      </c>
      <c r="F1288" s="49" t="str">
        <f t="shared" si="41"/>
        <v> </v>
      </c>
    </row>
    <row r="1289" hidden="1" spans="1:6">
      <c r="A1289" s="27">
        <v>2220206</v>
      </c>
      <c r="B1289" s="28" t="s">
        <v>1083</v>
      </c>
      <c r="C1289" s="50"/>
      <c r="D1289" s="50"/>
      <c r="E1289" s="48">
        <f t="shared" si="40"/>
        <v>0</v>
      </c>
      <c r="F1289" s="49" t="str">
        <f t="shared" si="41"/>
        <v> </v>
      </c>
    </row>
    <row r="1290" hidden="1" spans="1:6">
      <c r="A1290" s="27">
        <v>2220207</v>
      </c>
      <c r="B1290" s="28" t="s">
        <v>1084</v>
      </c>
      <c r="C1290" s="50"/>
      <c r="D1290" s="50"/>
      <c r="E1290" s="48">
        <f t="shared" si="40"/>
        <v>0</v>
      </c>
      <c r="F1290" s="49" t="str">
        <f t="shared" si="41"/>
        <v> </v>
      </c>
    </row>
    <row r="1291" hidden="1" spans="1:6">
      <c r="A1291" s="27">
        <v>2220209</v>
      </c>
      <c r="B1291" s="28" t="s">
        <v>1085</v>
      </c>
      <c r="C1291" s="50"/>
      <c r="D1291" s="50"/>
      <c r="E1291" s="48">
        <f t="shared" si="40"/>
        <v>0</v>
      </c>
      <c r="F1291" s="49" t="str">
        <f t="shared" si="41"/>
        <v> </v>
      </c>
    </row>
    <row r="1292" hidden="1" spans="1:6">
      <c r="A1292" s="27">
        <v>2220210</v>
      </c>
      <c r="B1292" s="28" t="s">
        <v>1086</v>
      </c>
      <c r="C1292" s="50"/>
      <c r="D1292" s="50"/>
      <c r="E1292" s="48">
        <f t="shared" si="40"/>
        <v>0</v>
      </c>
      <c r="F1292" s="49" t="str">
        <f t="shared" si="41"/>
        <v> </v>
      </c>
    </row>
    <row r="1293" hidden="1" spans="1:6">
      <c r="A1293" s="27">
        <v>2220211</v>
      </c>
      <c r="B1293" s="28" t="s">
        <v>1087</v>
      </c>
      <c r="C1293" s="50"/>
      <c r="D1293" s="50"/>
      <c r="E1293" s="48">
        <f t="shared" si="40"/>
        <v>0</v>
      </c>
      <c r="F1293" s="49" t="str">
        <f t="shared" si="41"/>
        <v> </v>
      </c>
    </row>
    <row r="1294" hidden="1" spans="1:6">
      <c r="A1294" s="27">
        <v>2220212</v>
      </c>
      <c r="B1294" s="28" t="s">
        <v>1088</v>
      </c>
      <c r="C1294" s="50"/>
      <c r="D1294" s="50"/>
      <c r="E1294" s="48">
        <f t="shared" si="40"/>
        <v>0</v>
      </c>
      <c r="F1294" s="49" t="str">
        <f t="shared" si="41"/>
        <v> </v>
      </c>
    </row>
    <row r="1295" hidden="1" spans="1:6">
      <c r="A1295" s="27">
        <v>2220250</v>
      </c>
      <c r="B1295" s="28" t="s">
        <v>110</v>
      </c>
      <c r="C1295" s="50"/>
      <c r="D1295" s="50"/>
      <c r="E1295" s="48">
        <f t="shared" si="40"/>
        <v>0</v>
      </c>
      <c r="F1295" s="49" t="str">
        <f t="shared" si="41"/>
        <v> </v>
      </c>
    </row>
    <row r="1296" hidden="1" spans="1:6">
      <c r="A1296" s="27">
        <v>2220299</v>
      </c>
      <c r="B1296" s="28" t="s">
        <v>1089</v>
      </c>
      <c r="C1296" s="50"/>
      <c r="D1296" s="50"/>
      <c r="E1296" s="48">
        <f t="shared" si="40"/>
        <v>0</v>
      </c>
      <c r="F1296" s="49" t="str">
        <f t="shared" si="41"/>
        <v> </v>
      </c>
    </row>
    <row r="1297" spans="1:6">
      <c r="A1297" s="27">
        <v>22203</v>
      </c>
      <c r="B1297" s="29" t="s">
        <v>1090</v>
      </c>
      <c r="C1297" s="50">
        <f>SUM(C1298:C1301)</f>
        <v>0</v>
      </c>
      <c r="D1297" s="50">
        <v>0</v>
      </c>
      <c r="E1297" s="48">
        <f t="shared" si="40"/>
        <v>0</v>
      </c>
      <c r="F1297" s="49" t="str">
        <f t="shared" si="41"/>
        <v> </v>
      </c>
    </row>
    <row r="1298" hidden="1" spans="1:6">
      <c r="A1298" s="27">
        <v>2220301</v>
      </c>
      <c r="B1298" s="28" t="s">
        <v>1091</v>
      </c>
      <c r="C1298" s="50"/>
      <c r="D1298" s="50"/>
      <c r="E1298" s="48">
        <f t="shared" si="40"/>
        <v>0</v>
      </c>
      <c r="F1298" s="49" t="str">
        <f t="shared" si="41"/>
        <v> </v>
      </c>
    </row>
    <row r="1299" hidden="1" spans="1:6">
      <c r="A1299" s="27">
        <v>2220303</v>
      </c>
      <c r="B1299" s="28" t="s">
        <v>1092</v>
      </c>
      <c r="C1299" s="50"/>
      <c r="D1299" s="50"/>
      <c r="E1299" s="48">
        <f t="shared" si="40"/>
        <v>0</v>
      </c>
      <c r="F1299" s="49" t="str">
        <f t="shared" si="41"/>
        <v> </v>
      </c>
    </row>
    <row r="1300" hidden="1" spans="1:6">
      <c r="A1300" s="27">
        <v>2220304</v>
      </c>
      <c r="B1300" s="28" t="s">
        <v>1093</v>
      </c>
      <c r="C1300" s="50"/>
      <c r="D1300" s="50"/>
      <c r="E1300" s="48">
        <f t="shared" si="40"/>
        <v>0</v>
      </c>
      <c r="F1300" s="49" t="str">
        <f t="shared" si="41"/>
        <v> </v>
      </c>
    </row>
    <row r="1301" hidden="1" spans="1:6">
      <c r="A1301" s="27">
        <v>2220399</v>
      </c>
      <c r="B1301" s="28" t="s">
        <v>1094</v>
      </c>
      <c r="C1301" s="50"/>
      <c r="D1301" s="50"/>
      <c r="E1301" s="48">
        <f t="shared" si="40"/>
        <v>0</v>
      </c>
      <c r="F1301" s="49" t="str">
        <f t="shared" si="41"/>
        <v> </v>
      </c>
    </row>
    <row r="1302" spans="1:6">
      <c r="A1302" s="27">
        <v>22204</v>
      </c>
      <c r="B1302" s="29" t="s">
        <v>1095</v>
      </c>
      <c r="C1302" s="50">
        <f>SUM(C1303:C1307)</f>
        <v>0</v>
      </c>
      <c r="D1302" s="50">
        <v>0</v>
      </c>
      <c r="E1302" s="48">
        <f t="shared" si="40"/>
        <v>0</v>
      </c>
      <c r="F1302" s="49" t="str">
        <f t="shared" si="41"/>
        <v> </v>
      </c>
    </row>
    <row r="1303" hidden="1" spans="1:6">
      <c r="A1303" s="27">
        <v>2220401</v>
      </c>
      <c r="B1303" s="28" t="s">
        <v>1096</v>
      </c>
      <c r="C1303" s="50"/>
      <c r="D1303" s="50"/>
      <c r="E1303" s="48">
        <f t="shared" si="40"/>
        <v>0</v>
      </c>
      <c r="F1303" s="49" t="str">
        <f t="shared" si="41"/>
        <v> </v>
      </c>
    </row>
    <row r="1304" hidden="1" spans="1:6">
      <c r="A1304" s="27">
        <v>2220402</v>
      </c>
      <c r="B1304" s="28" t="s">
        <v>1097</v>
      </c>
      <c r="C1304" s="50"/>
      <c r="D1304" s="50"/>
      <c r="E1304" s="48">
        <f t="shared" si="40"/>
        <v>0</v>
      </c>
      <c r="F1304" s="49" t="str">
        <f t="shared" si="41"/>
        <v> </v>
      </c>
    </row>
    <row r="1305" hidden="1" spans="1:6">
      <c r="A1305" s="27">
        <v>2220403</v>
      </c>
      <c r="B1305" s="28" t="s">
        <v>1098</v>
      </c>
      <c r="C1305" s="50"/>
      <c r="D1305" s="50"/>
      <c r="E1305" s="48">
        <f t="shared" si="40"/>
        <v>0</v>
      </c>
      <c r="F1305" s="49" t="str">
        <f t="shared" si="41"/>
        <v> </v>
      </c>
    </row>
    <row r="1306" hidden="1" spans="1:6">
      <c r="A1306" s="27">
        <v>2220404</v>
      </c>
      <c r="B1306" s="28" t="s">
        <v>1099</v>
      </c>
      <c r="C1306" s="50"/>
      <c r="D1306" s="50"/>
      <c r="E1306" s="48">
        <f t="shared" si="40"/>
        <v>0</v>
      </c>
      <c r="F1306" s="49" t="str">
        <f t="shared" si="41"/>
        <v> </v>
      </c>
    </row>
    <row r="1307" hidden="1" spans="1:6">
      <c r="A1307" s="27">
        <v>2220499</v>
      </c>
      <c r="B1307" s="28" t="s">
        <v>1100</v>
      </c>
      <c r="C1307" s="50"/>
      <c r="D1307" s="50"/>
      <c r="E1307" s="48">
        <f t="shared" si="40"/>
        <v>0</v>
      </c>
      <c r="F1307" s="49" t="str">
        <f t="shared" si="41"/>
        <v> </v>
      </c>
    </row>
    <row r="1308" spans="1:6">
      <c r="A1308" s="27">
        <v>22205</v>
      </c>
      <c r="B1308" s="29" t="s">
        <v>1101</v>
      </c>
      <c r="C1308" s="50">
        <f>SUM(C1309:C1319)</f>
        <v>0</v>
      </c>
      <c r="D1308" s="50">
        <v>0</v>
      </c>
      <c r="E1308" s="48">
        <f t="shared" si="40"/>
        <v>0</v>
      </c>
      <c r="F1308" s="49" t="str">
        <f t="shared" si="41"/>
        <v> </v>
      </c>
    </row>
    <row r="1309" hidden="1" spans="1:6">
      <c r="A1309" s="27">
        <v>2220501</v>
      </c>
      <c r="B1309" s="28" t="s">
        <v>1102</v>
      </c>
      <c r="C1309" s="50"/>
      <c r="D1309" s="50"/>
      <c r="E1309" s="48">
        <f t="shared" si="40"/>
        <v>0</v>
      </c>
      <c r="F1309" s="49" t="str">
        <f t="shared" si="41"/>
        <v> </v>
      </c>
    </row>
    <row r="1310" hidden="1" spans="1:6">
      <c r="A1310" s="27">
        <v>2220502</v>
      </c>
      <c r="B1310" s="28" t="s">
        <v>1103</v>
      </c>
      <c r="C1310" s="50"/>
      <c r="D1310" s="50"/>
      <c r="E1310" s="48">
        <f t="shared" si="40"/>
        <v>0</v>
      </c>
      <c r="F1310" s="49" t="str">
        <f t="shared" si="41"/>
        <v> </v>
      </c>
    </row>
    <row r="1311" hidden="1" spans="1:6">
      <c r="A1311" s="27">
        <v>2220503</v>
      </c>
      <c r="B1311" s="28" t="s">
        <v>1104</v>
      </c>
      <c r="C1311" s="50"/>
      <c r="D1311" s="50"/>
      <c r="E1311" s="48">
        <f t="shared" si="40"/>
        <v>0</v>
      </c>
      <c r="F1311" s="49" t="str">
        <f t="shared" si="41"/>
        <v> </v>
      </c>
    </row>
    <row r="1312" hidden="1" spans="1:6">
      <c r="A1312" s="27">
        <v>2220504</v>
      </c>
      <c r="B1312" s="28" t="s">
        <v>1105</v>
      </c>
      <c r="C1312" s="50"/>
      <c r="D1312" s="50"/>
      <c r="E1312" s="48">
        <f t="shared" si="40"/>
        <v>0</v>
      </c>
      <c r="F1312" s="49" t="str">
        <f t="shared" si="41"/>
        <v> </v>
      </c>
    </row>
    <row r="1313" hidden="1" spans="1:6">
      <c r="A1313" s="27">
        <v>2220505</v>
      </c>
      <c r="B1313" s="28" t="s">
        <v>1106</v>
      </c>
      <c r="C1313" s="50"/>
      <c r="D1313" s="50"/>
      <c r="E1313" s="48">
        <f t="shared" si="40"/>
        <v>0</v>
      </c>
      <c r="F1313" s="49" t="str">
        <f t="shared" si="41"/>
        <v> </v>
      </c>
    </row>
    <row r="1314" hidden="1" spans="1:6">
      <c r="A1314" s="27">
        <v>2220506</v>
      </c>
      <c r="B1314" s="28" t="s">
        <v>1107</v>
      </c>
      <c r="C1314" s="50"/>
      <c r="D1314" s="50"/>
      <c r="E1314" s="48">
        <f t="shared" si="40"/>
        <v>0</v>
      </c>
      <c r="F1314" s="49" t="str">
        <f t="shared" si="41"/>
        <v> </v>
      </c>
    </row>
    <row r="1315" hidden="1" spans="1:6">
      <c r="A1315" s="27">
        <v>2220507</v>
      </c>
      <c r="B1315" s="28" t="s">
        <v>1108</v>
      </c>
      <c r="C1315" s="50"/>
      <c r="D1315" s="50"/>
      <c r="E1315" s="48">
        <f t="shared" si="40"/>
        <v>0</v>
      </c>
      <c r="F1315" s="49" t="str">
        <f t="shared" si="41"/>
        <v> </v>
      </c>
    </row>
    <row r="1316" hidden="1" spans="1:6">
      <c r="A1316" s="27">
        <v>2220508</v>
      </c>
      <c r="B1316" s="28" t="s">
        <v>1109</v>
      </c>
      <c r="C1316" s="50"/>
      <c r="D1316" s="50"/>
      <c r="E1316" s="48">
        <f t="shared" si="40"/>
        <v>0</v>
      </c>
      <c r="F1316" s="49" t="str">
        <f t="shared" si="41"/>
        <v> </v>
      </c>
    </row>
    <row r="1317" hidden="1" spans="1:6">
      <c r="A1317" s="27">
        <v>2220509</v>
      </c>
      <c r="B1317" s="28" t="s">
        <v>1110</v>
      </c>
      <c r="C1317" s="50"/>
      <c r="D1317" s="50"/>
      <c r="E1317" s="48">
        <f t="shared" si="40"/>
        <v>0</v>
      </c>
      <c r="F1317" s="49" t="str">
        <f t="shared" si="41"/>
        <v> </v>
      </c>
    </row>
    <row r="1318" hidden="1" spans="1:6">
      <c r="A1318" s="27">
        <v>2220510</v>
      </c>
      <c r="B1318" s="28" t="s">
        <v>1111</v>
      </c>
      <c r="C1318" s="50"/>
      <c r="D1318" s="50"/>
      <c r="E1318" s="48">
        <f t="shared" si="40"/>
        <v>0</v>
      </c>
      <c r="F1318" s="49" t="str">
        <f t="shared" si="41"/>
        <v> </v>
      </c>
    </row>
    <row r="1319" hidden="1" spans="1:6">
      <c r="A1319" s="27">
        <v>2220599</v>
      </c>
      <c r="B1319" s="28" t="s">
        <v>1112</v>
      </c>
      <c r="C1319" s="50"/>
      <c r="D1319" s="50"/>
      <c r="E1319" s="48">
        <f t="shared" si="40"/>
        <v>0</v>
      </c>
      <c r="F1319" s="49" t="str">
        <f t="shared" si="41"/>
        <v> </v>
      </c>
    </row>
    <row r="1320" spans="1:6">
      <c r="A1320" s="29">
        <v>224</v>
      </c>
      <c r="B1320" s="29" t="s">
        <v>24</v>
      </c>
      <c r="C1320" s="50">
        <f>C1321+C1333+C1339+C1345+C1353+C1366+C1370+C1376</f>
        <v>18</v>
      </c>
      <c r="D1320" s="50">
        <v>24.264</v>
      </c>
      <c r="E1320" s="48">
        <f t="shared" si="40"/>
        <v>6.264</v>
      </c>
      <c r="F1320" s="49">
        <f t="shared" si="41"/>
        <v>34.8</v>
      </c>
    </row>
    <row r="1321" spans="1:6">
      <c r="A1321" s="27">
        <v>22401</v>
      </c>
      <c r="B1321" s="29" t="s">
        <v>1113</v>
      </c>
      <c r="C1321" s="50">
        <f>SUM(C1322:C1332)</f>
        <v>6</v>
      </c>
      <c r="D1321" s="50">
        <v>24.264</v>
      </c>
      <c r="E1321" s="48">
        <f t="shared" si="40"/>
        <v>18.264</v>
      </c>
      <c r="F1321" s="49">
        <f t="shared" si="41"/>
        <v>304.4</v>
      </c>
    </row>
    <row r="1322" hidden="1" spans="1:6">
      <c r="A1322" s="27">
        <v>2240101</v>
      </c>
      <c r="B1322" s="28" t="s">
        <v>101</v>
      </c>
      <c r="C1322" s="50"/>
      <c r="D1322" s="50"/>
      <c r="E1322" s="48">
        <f t="shared" si="40"/>
        <v>0</v>
      </c>
      <c r="F1322" s="49" t="str">
        <f t="shared" si="41"/>
        <v> </v>
      </c>
    </row>
    <row r="1323" hidden="1" spans="1:6">
      <c r="A1323" s="27">
        <v>2240102</v>
      </c>
      <c r="B1323" s="28" t="s">
        <v>102</v>
      </c>
      <c r="C1323" s="50"/>
      <c r="D1323" s="50"/>
      <c r="E1323" s="48">
        <f t="shared" si="40"/>
        <v>0</v>
      </c>
      <c r="F1323" s="49" t="str">
        <f t="shared" si="41"/>
        <v> </v>
      </c>
    </row>
    <row r="1324" hidden="1" spans="1:6">
      <c r="A1324" s="27">
        <v>2240103</v>
      </c>
      <c r="B1324" s="28" t="s">
        <v>103</v>
      </c>
      <c r="C1324" s="50"/>
      <c r="D1324" s="50"/>
      <c r="E1324" s="48">
        <f t="shared" si="40"/>
        <v>0</v>
      </c>
      <c r="F1324" s="49" t="str">
        <f t="shared" si="41"/>
        <v> </v>
      </c>
    </row>
    <row r="1325" hidden="1" spans="1:6">
      <c r="A1325" s="27">
        <v>2240104</v>
      </c>
      <c r="B1325" s="28" t="s">
        <v>1114</v>
      </c>
      <c r="C1325" s="50"/>
      <c r="D1325" s="50"/>
      <c r="E1325" s="48">
        <f t="shared" si="40"/>
        <v>0</v>
      </c>
      <c r="F1325" s="49" t="str">
        <f t="shared" si="41"/>
        <v> </v>
      </c>
    </row>
    <row r="1326" hidden="1" spans="1:6">
      <c r="A1326" s="27">
        <v>2240105</v>
      </c>
      <c r="B1326" s="28" t="s">
        <v>1115</v>
      </c>
      <c r="C1326" s="50"/>
      <c r="D1326" s="50"/>
      <c r="E1326" s="48">
        <f t="shared" si="40"/>
        <v>0</v>
      </c>
      <c r="F1326" s="49" t="str">
        <f t="shared" si="41"/>
        <v> </v>
      </c>
    </row>
    <row r="1327" spans="1:6">
      <c r="A1327" s="27">
        <v>2240106</v>
      </c>
      <c r="B1327" s="28" t="s">
        <v>1116</v>
      </c>
      <c r="C1327" s="50">
        <v>6</v>
      </c>
      <c r="D1327" s="50">
        <v>24</v>
      </c>
      <c r="E1327" s="48">
        <f t="shared" si="40"/>
        <v>18</v>
      </c>
      <c r="F1327" s="49">
        <f t="shared" si="41"/>
        <v>300</v>
      </c>
    </row>
    <row r="1328" hidden="1" spans="1:6">
      <c r="A1328" s="27">
        <v>2240107</v>
      </c>
      <c r="B1328" s="28" t="s">
        <v>1117</v>
      </c>
      <c r="C1328" s="50"/>
      <c r="D1328" s="50"/>
      <c r="E1328" s="48">
        <f t="shared" si="40"/>
        <v>0</v>
      </c>
      <c r="F1328" s="49" t="str">
        <f t="shared" si="41"/>
        <v> </v>
      </c>
    </row>
    <row r="1329" hidden="1" spans="1:6">
      <c r="A1329" s="27">
        <v>2240108</v>
      </c>
      <c r="B1329" s="28" t="s">
        <v>1118</v>
      </c>
      <c r="C1329" s="50"/>
      <c r="D1329" s="50"/>
      <c r="E1329" s="48">
        <f t="shared" si="40"/>
        <v>0</v>
      </c>
      <c r="F1329" s="49" t="str">
        <f t="shared" si="41"/>
        <v> </v>
      </c>
    </row>
    <row r="1330" hidden="1" spans="1:6">
      <c r="A1330" s="27">
        <v>2240109</v>
      </c>
      <c r="B1330" s="28" t="s">
        <v>1119</v>
      </c>
      <c r="C1330" s="50"/>
      <c r="D1330" s="50"/>
      <c r="E1330" s="48">
        <f t="shared" si="40"/>
        <v>0</v>
      </c>
      <c r="F1330" s="49" t="str">
        <f t="shared" si="41"/>
        <v> </v>
      </c>
    </row>
    <row r="1331" hidden="1" spans="1:6">
      <c r="A1331" s="27">
        <v>2240150</v>
      </c>
      <c r="B1331" s="28" t="s">
        <v>110</v>
      </c>
      <c r="C1331" s="50"/>
      <c r="D1331" s="50"/>
      <c r="E1331" s="48">
        <f t="shared" si="40"/>
        <v>0</v>
      </c>
      <c r="F1331" s="49" t="str">
        <f t="shared" si="41"/>
        <v> </v>
      </c>
    </row>
    <row r="1332" hidden="1" spans="1:6">
      <c r="A1332" s="27">
        <v>2240199</v>
      </c>
      <c r="B1332" s="28" t="s">
        <v>1120</v>
      </c>
      <c r="C1332" s="50"/>
      <c r="D1332" s="50"/>
      <c r="E1332" s="48">
        <f t="shared" si="40"/>
        <v>0</v>
      </c>
      <c r="F1332" s="49" t="str">
        <f t="shared" si="41"/>
        <v> </v>
      </c>
    </row>
    <row r="1333" spans="1:6">
      <c r="A1333" s="27">
        <v>22402</v>
      </c>
      <c r="B1333" s="29" t="s">
        <v>1121</v>
      </c>
      <c r="C1333" s="50">
        <f>SUM(C1334:C1338)</f>
        <v>0</v>
      </c>
      <c r="D1333" s="50">
        <v>0</v>
      </c>
      <c r="E1333" s="48">
        <f t="shared" si="40"/>
        <v>0</v>
      </c>
      <c r="F1333" s="49" t="str">
        <f t="shared" si="41"/>
        <v> </v>
      </c>
    </row>
    <row r="1334" hidden="1" spans="1:6">
      <c r="A1334" s="27">
        <v>2240201</v>
      </c>
      <c r="B1334" s="28" t="s">
        <v>101</v>
      </c>
      <c r="C1334" s="50"/>
      <c r="D1334" s="50"/>
      <c r="E1334" s="48">
        <f t="shared" si="40"/>
        <v>0</v>
      </c>
      <c r="F1334" s="49" t="str">
        <f t="shared" si="41"/>
        <v> </v>
      </c>
    </row>
    <row r="1335" hidden="1" spans="1:6">
      <c r="A1335" s="27">
        <v>2240202</v>
      </c>
      <c r="B1335" s="28" t="s">
        <v>102</v>
      </c>
      <c r="C1335" s="50"/>
      <c r="D1335" s="50"/>
      <c r="E1335" s="48">
        <f t="shared" si="40"/>
        <v>0</v>
      </c>
      <c r="F1335" s="49" t="str">
        <f t="shared" si="41"/>
        <v> </v>
      </c>
    </row>
    <row r="1336" hidden="1" spans="1:6">
      <c r="A1336" s="27">
        <v>2240203</v>
      </c>
      <c r="B1336" s="28" t="s">
        <v>103</v>
      </c>
      <c r="C1336" s="50"/>
      <c r="D1336" s="50"/>
      <c r="E1336" s="48">
        <f t="shared" si="40"/>
        <v>0</v>
      </c>
      <c r="F1336" s="49" t="str">
        <f t="shared" si="41"/>
        <v> </v>
      </c>
    </row>
    <row r="1337" hidden="1" spans="1:6">
      <c r="A1337" s="27">
        <v>2240204</v>
      </c>
      <c r="B1337" s="28" t="s">
        <v>1122</v>
      </c>
      <c r="C1337" s="50"/>
      <c r="D1337" s="50"/>
      <c r="E1337" s="48">
        <f t="shared" si="40"/>
        <v>0</v>
      </c>
      <c r="F1337" s="49" t="str">
        <f t="shared" si="41"/>
        <v> </v>
      </c>
    </row>
    <row r="1338" hidden="1" spans="1:6">
      <c r="A1338" s="27">
        <v>2240299</v>
      </c>
      <c r="B1338" s="28" t="s">
        <v>1123</v>
      </c>
      <c r="C1338" s="50"/>
      <c r="D1338" s="50"/>
      <c r="E1338" s="48">
        <f t="shared" si="40"/>
        <v>0</v>
      </c>
      <c r="F1338" s="49" t="str">
        <f t="shared" si="41"/>
        <v> </v>
      </c>
    </row>
    <row r="1339" spans="1:6">
      <c r="A1339" s="27">
        <v>22403</v>
      </c>
      <c r="B1339" s="29" t="s">
        <v>1124</v>
      </c>
      <c r="C1339" s="50">
        <f>SUM(C1340:C1344)</f>
        <v>0</v>
      </c>
      <c r="D1339" s="50">
        <v>0</v>
      </c>
      <c r="E1339" s="48">
        <f t="shared" si="40"/>
        <v>0</v>
      </c>
      <c r="F1339" s="49" t="str">
        <f t="shared" si="41"/>
        <v> </v>
      </c>
    </row>
    <row r="1340" hidden="1" spans="1:6">
      <c r="A1340" s="27">
        <v>2240301</v>
      </c>
      <c r="B1340" s="28" t="s">
        <v>101</v>
      </c>
      <c r="C1340" s="50"/>
      <c r="D1340" s="50"/>
      <c r="E1340" s="48">
        <f t="shared" si="40"/>
        <v>0</v>
      </c>
      <c r="F1340" s="49" t="str">
        <f t="shared" si="41"/>
        <v> </v>
      </c>
    </row>
    <row r="1341" hidden="1" spans="1:6">
      <c r="A1341" s="27">
        <v>2240302</v>
      </c>
      <c r="B1341" s="28" t="s">
        <v>102</v>
      </c>
      <c r="C1341" s="50"/>
      <c r="D1341" s="50"/>
      <c r="E1341" s="48">
        <f t="shared" si="40"/>
        <v>0</v>
      </c>
      <c r="F1341" s="49" t="str">
        <f t="shared" si="41"/>
        <v> </v>
      </c>
    </row>
    <row r="1342" hidden="1" spans="1:6">
      <c r="A1342" s="27">
        <v>2240303</v>
      </c>
      <c r="B1342" s="28" t="s">
        <v>103</v>
      </c>
      <c r="C1342" s="50"/>
      <c r="D1342" s="50"/>
      <c r="E1342" s="48">
        <f t="shared" si="40"/>
        <v>0</v>
      </c>
      <c r="F1342" s="49" t="str">
        <f t="shared" si="41"/>
        <v> </v>
      </c>
    </row>
    <row r="1343" hidden="1" spans="1:6">
      <c r="A1343" s="27">
        <v>2240304</v>
      </c>
      <c r="B1343" s="28" t="s">
        <v>1125</v>
      </c>
      <c r="C1343" s="50"/>
      <c r="D1343" s="50"/>
      <c r="E1343" s="48">
        <f t="shared" si="40"/>
        <v>0</v>
      </c>
      <c r="F1343" s="49" t="str">
        <f t="shared" si="41"/>
        <v> </v>
      </c>
    </row>
    <row r="1344" hidden="1" spans="1:6">
      <c r="A1344" s="27">
        <v>2240399</v>
      </c>
      <c r="B1344" s="28" t="s">
        <v>1126</v>
      </c>
      <c r="C1344" s="50"/>
      <c r="D1344" s="50"/>
      <c r="E1344" s="48">
        <f t="shared" si="40"/>
        <v>0</v>
      </c>
      <c r="F1344" s="49" t="str">
        <f t="shared" si="41"/>
        <v> </v>
      </c>
    </row>
    <row r="1345" spans="1:6">
      <c r="A1345" s="27">
        <v>22404</v>
      </c>
      <c r="B1345" s="29" t="s">
        <v>1127</v>
      </c>
      <c r="C1345" s="50">
        <f>SUM(C1346:C1352)</f>
        <v>0</v>
      </c>
      <c r="D1345" s="50">
        <v>0</v>
      </c>
      <c r="E1345" s="48">
        <f t="shared" si="40"/>
        <v>0</v>
      </c>
      <c r="F1345" s="49" t="str">
        <f t="shared" si="41"/>
        <v> </v>
      </c>
    </row>
    <row r="1346" hidden="1" spans="1:6">
      <c r="A1346" s="27">
        <v>2240401</v>
      </c>
      <c r="B1346" s="28" t="s">
        <v>101</v>
      </c>
      <c r="C1346" s="50"/>
      <c r="D1346" s="50"/>
      <c r="E1346" s="48">
        <f t="shared" si="40"/>
        <v>0</v>
      </c>
      <c r="F1346" s="49" t="str">
        <f t="shared" si="41"/>
        <v> </v>
      </c>
    </row>
    <row r="1347" hidden="1" spans="1:6">
      <c r="A1347" s="27">
        <v>2240402</v>
      </c>
      <c r="B1347" s="28" t="s">
        <v>102</v>
      </c>
      <c r="C1347" s="50"/>
      <c r="D1347" s="50"/>
      <c r="E1347" s="48">
        <f t="shared" si="40"/>
        <v>0</v>
      </c>
      <c r="F1347" s="49" t="str">
        <f t="shared" si="41"/>
        <v> </v>
      </c>
    </row>
    <row r="1348" hidden="1" spans="1:6">
      <c r="A1348" s="27">
        <v>2240403</v>
      </c>
      <c r="B1348" s="28" t="s">
        <v>103</v>
      </c>
      <c r="C1348" s="50"/>
      <c r="D1348" s="50"/>
      <c r="E1348" s="48">
        <f t="shared" si="40"/>
        <v>0</v>
      </c>
      <c r="F1348" s="49" t="str">
        <f t="shared" si="41"/>
        <v> </v>
      </c>
    </row>
    <row r="1349" hidden="1" spans="1:6">
      <c r="A1349" s="27">
        <v>2240404</v>
      </c>
      <c r="B1349" s="28" t="s">
        <v>1128</v>
      </c>
      <c r="C1349" s="50"/>
      <c r="D1349" s="50"/>
      <c r="E1349" s="48">
        <f t="shared" si="40"/>
        <v>0</v>
      </c>
      <c r="F1349" s="49" t="str">
        <f t="shared" si="41"/>
        <v> </v>
      </c>
    </row>
    <row r="1350" hidden="1" spans="1:6">
      <c r="A1350" s="27">
        <v>2240405</v>
      </c>
      <c r="B1350" s="28" t="s">
        <v>1129</v>
      </c>
      <c r="C1350" s="50"/>
      <c r="D1350" s="50"/>
      <c r="E1350" s="48">
        <f t="shared" ref="E1350:E1406" si="42">D1350-C1350</f>
        <v>0</v>
      </c>
      <c r="F1350" s="49" t="str">
        <f t="shared" ref="F1350:F1406" si="43">IF(C1350&lt;&gt;0,E1350/C1350*100," ")</f>
        <v> </v>
      </c>
    </row>
    <row r="1351" hidden="1" spans="1:6">
      <c r="A1351" s="27">
        <v>2240450</v>
      </c>
      <c r="B1351" s="28" t="s">
        <v>110</v>
      </c>
      <c r="C1351" s="50"/>
      <c r="D1351" s="50"/>
      <c r="E1351" s="48">
        <f t="shared" si="42"/>
        <v>0</v>
      </c>
      <c r="F1351" s="49" t="str">
        <f t="shared" si="43"/>
        <v> </v>
      </c>
    </row>
    <row r="1352" hidden="1" spans="1:6">
      <c r="A1352" s="27">
        <v>2240499</v>
      </c>
      <c r="B1352" s="28" t="s">
        <v>1130</v>
      </c>
      <c r="C1352" s="50"/>
      <c r="D1352" s="50"/>
      <c r="E1352" s="48">
        <f t="shared" si="42"/>
        <v>0</v>
      </c>
      <c r="F1352" s="49" t="str">
        <f t="shared" si="43"/>
        <v> </v>
      </c>
    </row>
    <row r="1353" spans="1:6">
      <c r="A1353" s="27">
        <v>22405</v>
      </c>
      <c r="B1353" s="29" t="s">
        <v>1131</v>
      </c>
      <c r="C1353" s="50">
        <f>SUM(C1354:C1365)</f>
        <v>0</v>
      </c>
      <c r="D1353" s="50">
        <v>0</v>
      </c>
      <c r="E1353" s="48">
        <f t="shared" si="42"/>
        <v>0</v>
      </c>
      <c r="F1353" s="49" t="str">
        <f t="shared" si="43"/>
        <v> </v>
      </c>
    </row>
    <row r="1354" hidden="1" spans="1:6">
      <c r="A1354" s="27">
        <v>2240501</v>
      </c>
      <c r="B1354" s="28" t="s">
        <v>101</v>
      </c>
      <c r="C1354" s="50"/>
      <c r="D1354" s="50"/>
      <c r="E1354" s="48">
        <f t="shared" si="42"/>
        <v>0</v>
      </c>
      <c r="F1354" s="49" t="str">
        <f t="shared" si="43"/>
        <v> </v>
      </c>
    </row>
    <row r="1355" hidden="1" spans="1:6">
      <c r="A1355" s="27">
        <v>2240502</v>
      </c>
      <c r="B1355" s="28" t="s">
        <v>102</v>
      </c>
      <c r="C1355" s="50"/>
      <c r="D1355" s="50"/>
      <c r="E1355" s="48">
        <f t="shared" si="42"/>
        <v>0</v>
      </c>
      <c r="F1355" s="49" t="str">
        <f t="shared" si="43"/>
        <v> </v>
      </c>
    </row>
    <row r="1356" hidden="1" spans="1:6">
      <c r="A1356" s="27">
        <v>2240503</v>
      </c>
      <c r="B1356" s="28" t="s">
        <v>103</v>
      </c>
      <c r="C1356" s="50"/>
      <c r="D1356" s="50"/>
      <c r="E1356" s="48">
        <f t="shared" si="42"/>
        <v>0</v>
      </c>
      <c r="F1356" s="49" t="str">
        <f t="shared" si="43"/>
        <v> </v>
      </c>
    </row>
    <row r="1357" hidden="1" spans="1:6">
      <c r="A1357" s="27">
        <v>2240504</v>
      </c>
      <c r="B1357" s="28" t="s">
        <v>1132</v>
      </c>
      <c r="C1357" s="50"/>
      <c r="D1357" s="50"/>
      <c r="E1357" s="48">
        <f t="shared" si="42"/>
        <v>0</v>
      </c>
      <c r="F1357" s="49" t="str">
        <f t="shared" si="43"/>
        <v> </v>
      </c>
    </row>
    <row r="1358" hidden="1" spans="1:6">
      <c r="A1358" s="27">
        <v>2240505</v>
      </c>
      <c r="B1358" s="28" t="s">
        <v>1133</v>
      </c>
      <c r="C1358" s="50"/>
      <c r="D1358" s="50"/>
      <c r="E1358" s="48">
        <f t="shared" si="42"/>
        <v>0</v>
      </c>
      <c r="F1358" s="49" t="str">
        <f t="shared" si="43"/>
        <v> </v>
      </c>
    </row>
    <row r="1359" hidden="1" spans="1:6">
      <c r="A1359" s="27">
        <v>2240506</v>
      </c>
      <c r="B1359" s="28" t="s">
        <v>1134</v>
      </c>
      <c r="C1359" s="50"/>
      <c r="D1359" s="50"/>
      <c r="E1359" s="48">
        <f t="shared" si="42"/>
        <v>0</v>
      </c>
      <c r="F1359" s="49" t="str">
        <f t="shared" si="43"/>
        <v> </v>
      </c>
    </row>
    <row r="1360" hidden="1" spans="1:6">
      <c r="A1360" s="27">
        <v>2240507</v>
      </c>
      <c r="B1360" s="28" t="s">
        <v>1135</v>
      </c>
      <c r="C1360" s="50"/>
      <c r="D1360" s="50"/>
      <c r="E1360" s="48">
        <f t="shared" si="42"/>
        <v>0</v>
      </c>
      <c r="F1360" s="49" t="str">
        <f t="shared" si="43"/>
        <v> </v>
      </c>
    </row>
    <row r="1361" hidden="1" spans="1:6">
      <c r="A1361" s="27">
        <v>2240508</v>
      </c>
      <c r="B1361" s="28" t="s">
        <v>1136</v>
      </c>
      <c r="C1361" s="50"/>
      <c r="D1361" s="50"/>
      <c r="E1361" s="48">
        <f t="shared" si="42"/>
        <v>0</v>
      </c>
      <c r="F1361" s="49" t="str">
        <f t="shared" si="43"/>
        <v> </v>
      </c>
    </row>
    <row r="1362" hidden="1" spans="1:6">
      <c r="A1362" s="27">
        <v>2240509</v>
      </c>
      <c r="B1362" s="28" t="s">
        <v>1137</v>
      </c>
      <c r="C1362" s="50"/>
      <c r="D1362" s="50"/>
      <c r="E1362" s="48">
        <f t="shared" si="42"/>
        <v>0</v>
      </c>
      <c r="F1362" s="49" t="str">
        <f t="shared" si="43"/>
        <v> </v>
      </c>
    </row>
    <row r="1363" hidden="1" spans="1:6">
      <c r="A1363" s="27">
        <v>2240510</v>
      </c>
      <c r="B1363" s="28" t="s">
        <v>1138</v>
      </c>
      <c r="C1363" s="50"/>
      <c r="D1363" s="50"/>
      <c r="E1363" s="48">
        <f t="shared" si="42"/>
        <v>0</v>
      </c>
      <c r="F1363" s="49" t="str">
        <f t="shared" si="43"/>
        <v> </v>
      </c>
    </row>
    <row r="1364" hidden="1" spans="1:6">
      <c r="A1364" s="27">
        <v>2240550</v>
      </c>
      <c r="B1364" s="28" t="s">
        <v>1139</v>
      </c>
      <c r="C1364" s="50"/>
      <c r="D1364" s="50"/>
      <c r="E1364" s="48">
        <f t="shared" si="42"/>
        <v>0</v>
      </c>
      <c r="F1364" s="49" t="str">
        <f t="shared" si="43"/>
        <v> </v>
      </c>
    </row>
    <row r="1365" hidden="1" spans="1:6">
      <c r="A1365" s="27">
        <v>2240599</v>
      </c>
      <c r="B1365" s="28" t="s">
        <v>1140</v>
      </c>
      <c r="C1365" s="50"/>
      <c r="D1365" s="50"/>
      <c r="E1365" s="48">
        <f t="shared" si="42"/>
        <v>0</v>
      </c>
      <c r="F1365" s="49" t="str">
        <f t="shared" si="43"/>
        <v> </v>
      </c>
    </row>
    <row r="1366" spans="1:6">
      <c r="A1366" s="27">
        <v>22406</v>
      </c>
      <c r="B1366" s="29" t="s">
        <v>1141</v>
      </c>
      <c r="C1366" s="50">
        <f>SUM(C1367:C1369)</f>
        <v>0</v>
      </c>
      <c r="D1366" s="50">
        <v>0</v>
      </c>
      <c r="E1366" s="48">
        <f t="shared" si="42"/>
        <v>0</v>
      </c>
      <c r="F1366" s="49" t="str">
        <f t="shared" si="43"/>
        <v> </v>
      </c>
    </row>
    <row r="1367" hidden="1" spans="1:6">
      <c r="A1367" s="27">
        <v>2240601</v>
      </c>
      <c r="B1367" s="28" t="s">
        <v>1142</v>
      </c>
      <c r="C1367" s="50"/>
      <c r="D1367" s="50"/>
      <c r="E1367" s="48">
        <f t="shared" si="42"/>
        <v>0</v>
      </c>
      <c r="F1367" s="49" t="str">
        <f t="shared" si="43"/>
        <v> </v>
      </c>
    </row>
    <row r="1368" hidden="1" spans="1:6">
      <c r="A1368" s="27">
        <v>2240602</v>
      </c>
      <c r="B1368" s="28" t="s">
        <v>1143</v>
      </c>
      <c r="C1368" s="50"/>
      <c r="D1368" s="50"/>
      <c r="E1368" s="48">
        <f t="shared" si="42"/>
        <v>0</v>
      </c>
      <c r="F1368" s="49" t="str">
        <f t="shared" si="43"/>
        <v> </v>
      </c>
    </row>
    <row r="1369" hidden="1" spans="1:6">
      <c r="A1369" s="27">
        <v>2240699</v>
      </c>
      <c r="B1369" s="28" t="s">
        <v>1144</v>
      </c>
      <c r="C1369" s="50"/>
      <c r="D1369" s="50"/>
      <c r="E1369" s="48">
        <f t="shared" si="42"/>
        <v>0</v>
      </c>
      <c r="F1369" s="49" t="str">
        <f t="shared" si="43"/>
        <v> </v>
      </c>
    </row>
    <row r="1370" spans="1:6">
      <c r="A1370" s="27">
        <v>22407</v>
      </c>
      <c r="B1370" s="29" t="s">
        <v>1145</v>
      </c>
      <c r="C1370" s="50">
        <f>SUM(C1371:C1375)</f>
        <v>12</v>
      </c>
      <c r="D1370" s="50">
        <v>0</v>
      </c>
      <c r="E1370" s="48">
        <f t="shared" si="42"/>
        <v>-12</v>
      </c>
      <c r="F1370" s="49">
        <f t="shared" si="43"/>
        <v>-100</v>
      </c>
    </row>
    <row r="1371" spans="1:6">
      <c r="A1371" s="27">
        <v>2240701</v>
      </c>
      <c r="B1371" s="28" t="s">
        <v>1146</v>
      </c>
      <c r="C1371" s="50">
        <v>6</v>
      </c>
      <c r="D1371" s="50">
        <v>0</v>
      </c>
      <c r="E1371" s="48">
        <f t="shared" si="42"/>
        <v>-6</v>
      </c>
      <c r="F1371" s="49">
        <f t="shared" si="43"/>
        <v>-100</v>
      </c>
    </row>
    <row r="1372" spans="1:6">
      <c r="A1372" s="27">
        <v>2240702</v>
      </c>
      <c r="B1372" s="28" t="s">
        <v>1147</v>
      </c>
      <c r="C1372" s="50">
        <v>1</v>
      </c>
      <c r="D1372" s="50">
        <v>0</v>
      </c>
      <c r="E1372" s="48">
        <f t="shared" si="42"/>
        <v>-1</v>
      </c>
      <c r="F1372" s="49">
        <f t="shared" si="43"/>
        <v>-100</v>
      </c>
    </row>
    <row r="1373" hidden="1" spans="1:6">
      <c r="A1373" s="27">
        <v>2240703</v>
      </c>
      <c r="B1373" s="28" t="s">
        <v>1148</v>
      </c>
      <c r="C1373" s="50"/>
      <c r="D1373" s="50"/>
      <c r="E1373" s="48">
        <f t="shared" si="42"/>
        <v>0</v>
      </c>
      <c r="F1373" s="49" t="str">
        <f t="shared" si="43"/>
        <v> </v>
      </c>
    </row>
    <row r="1374" spans="1:6">
      <c r="A1374" s="27">
        <v>2240704</v>
      </c>
      <c r="B1374" s="28" t="s">
        <v>1149</v>
      </c>
      <c r="C1374" s="50">
        <v>1</v>
      </c>
      <c r="D1374" s="50">
        <v>0</v>
      </c>
      <c r="E1374" s="48">
        <f t="shared" si="42"/>
        <v>-1</v>
      </c>
      <c r="F1374" s="49">
        <f t="shared" si="43"/>
        <v>-100</v>
      </c>
    </row>
    <row r="1375" spans="1:6">
      <c r="A1375" s="27">
        <v>2240799</v>
      </c>
      <c r="B1375" s="28" t="s">
        <v>1150</v>
      </c>
      <c r="C1375" s="50">
        <v>4</v>
      </c>
      <c r="D1375" s="50">
        <v>0</v>
      </c>
      <c r="E1375" s="48">
        <f t="shared" si="42"/>
        <v>-4</v>
      </c>
      <c r="F1375" s="49">
        <f t="shared" si="43"/>
        <v>-100</v>
      </c>
    </row>
    <row r="1376" spans="1:6">
      <c r="A1376" s="27">
        <v>22499</v>
      </c>
      <c r="B1376" s="29" t="s">
        <v>1151</v>
      </c>
      <c r="C1376" s="50">
        <v>0</v>
      </c>
      <c r="D1376" s="50">
        <v>0</v>
      </c>
      <c r="E1376" s="48">
        <f t="shared" si="42"/>
        <v>0</v>
      </c>
      <c r="F1376" s="49" t="str">
        <f t="shared" si="43"/>
        <v> </v>
      </c>
    </row>
    <row r="1377" spans="1:6">
      <c r="A1377" s="29">
        <v>227</v>
      </c>
      <c r="B1377" s="29" t="s">
        <v>25</v>
      </c>
      <c r="C1377" s="50">
        <v>0</v>
      </c>
      <c r="D1377" s="50">
        <v>0</v>
      </c>
      <c r="E1377" s="48">
        <f t="shared" si="42"/>
        <v>0</v>
      </c>
      <c r="F1377" s="49" t="str">
        <f t="shared" si="43"/>
        <v> </v>
      </c>
    </row>
    <row r="1378" spans="1:6">
      <c r="A1378" s="29">
        <v>229</v>
      </c>
      <c r="B1378" s="29" t="s">
        <v>26</v>
      </c>
      <c r="C1378" s="50">
        <f>C1379+C1380</f>
        <v>0</v>
      </c>
      <c r="D1378" s="50">
        <v>0</v>
      </c>
      <c r="E1378" s="48">
        <f t="shared" si="42"/>
        <v>0</v>
      </c>
      <c r="F1378" s="49" t="str">
        <f t="shared" si="43"/>
        <v> </v>
      </c>
    </row>
    <row r="1379" spans="1:6">
      <c r="A1379" s="27">
        <v>22902</v>
      </c>
      <c r="B1379" s="29" t="s">
        <v>1152</v>
      </c>
      <c r="C1379" s="50">
        <v>0</v>
      </c>
      <c r="D1379" s="50">
        <v>0</v>
      </c>
      <c r="E1379" s="48">
        <f t="shared" si="42"/>
        <v>0</v>
      </c>
      <c r="F1379" s="49" t="str">
        <f t="shared" si="43"/>
        <v> </v>
      </c>
    </row>
    <row r="1380" spans="1:6">
      <c r="A1380" s="27">
        <v>22999</v>
      </c>
      <c r="B1380" s="29" t="s">
        <v>997</v>
      </c>
      <c r="C1380" s="50">
        <f>C1381</f>
        <v>0</v>
      </c>
      <c r="D1380" s="50">
        <v>0</v>
      </c>
      <c r="E1380" s="48">
        <f t="shared" si="42"/>
        <v>0</v>
      </c>
      <c r="F1380" s="49" t="str">
        <f t="shared" si="43"/>
        <v> </v>
      </c>
    </row>
    <row r="1381" hidden="1" spans="1:6">
      <c r="A1381" s="27">
        <v>2299901</v>
      </c>
      <c r="B1381" s="28" t="s">
        <v>26</v>
      </c>
      <c r="C1381" s="50"/>
      <c r="D1381" s="50"/>
      <c r="E1381" s="48">
        <f t="shared" si="42"/>
        <v>0</v>
      </c>
      <c r="F1381" s="49" t="str">
        <f t="shared" si="43"/>
        <v> </v>
      </c>
    </row>
    <row r="1382" spans="1:6">
      <c r="A1382" s="29">
        <v>232</v>
      </c>
      <c r="B1382" s="29" t="s">
        <v>27</v>
      </c>
      <c r="C1382" s="50">
        <f>C1383+C1384+C1385</f>
        <v>0</v>
      </c>
      <c r="D1382" s="50">
        <v>0</v>
      </c>
      <c r="E1382" s="48">
        <f t="shared" si="42"/>
        <v>0</v>
      </c>
      <c r="F1382" s="49" t="str">
        <f t="shared" si="43"/>
        <v> </v>
      </c>
    </row>
    <row r="1383" spans="1:6">
      <c r="A1383" s="27">
        <v>23201</v>
      </c>
      <c r="B1383" s="29" t="s">
        <v>1153</v>
      </c>
      <c r="C1383" s="50">
        <v>0</v>
      </c>
      <c r="D1383" s="50">
        <v>0</v>
      </c>
      <c r="E1383" s="48">
        <f t="shared" si="42"/>
        <v>0</v>
      </c>
      <c r="F1383" s="49" t="str">
        <f t="shared" si="43"/>
        <v> </v>
      </c>
    </row>
    <row r="1384" spans="1:6">
      <c r="A1384" s="27">
        <v>23202</v>
      </c>
      <c r="B1384" s="29" t="s">
        <v>1154</v>
      </c>
      <c r="C1384" s="50">
        <v>0</v>
      </c>
      <c r="D1384" s="50">
        <v>0</v>
      </c>
      <c r="E1384" s="48">
        <f t="shared" si="42"/>
        <v>0</v>
      </c>
      <c r="F1384" s="49" t="str">
        <f t="shared" si="43"/>
        <v> </v>
      </c>
    </row>
    <row r="1385" spans="1:6">
      <c r="A1385" s="27">
        <v>23203</v>
      </c>
      <c r="B1385" s="29" t="s">
        <v>1155</v>
      </c>
      <c r="C1385" s="50">
        <f>SUM(C1386:C1389)</f>
        <v>0</v>
      </c>
      <c r="D1385" s="50">
        <v>0</v>
      </c>
      <c r="E1385" s="48">
        <f t="shared" si="42"/>
        <v>0</v>
      </c>
      <c r="F1385" s="49" t="str">
        <f t="shared" si="43"/>
        <v> </v>
      </c>
    </row>
    <row r="1386" hidden="1" spans="1:6">
      <c r="A1386" s="27">
        <v>2320301</v>
      </c>
      <c r="B1386" s="28" t="s">
        <v>1156</v>
      </c>
      <c r="C1386" s="50"/>
      <c r="D1386" s="50"/>
      <c r="E1386" s="48">
        <f t="shared" si="42"/>
        <v>0</v>
      </c>
      <c r="F1386" s="49" t="str">
        <f t="shared" si="43"/>
        <v> </v>
      </c>
    </row>
    <row r="1387" hidden="1" spans="1:6">
      <c r="A1387" s="27">
        <v>2320302</v>
      </c>
      <c r="B1387" s="28" t="s">
        <v>1157</v>
      </c>
      <c r="C1387" s="50"/>
      <c r="D1387" s="50"/>
      <c r="E1387" s="48">
        <f t="shared" si="42"/>
        <v>0</v>
      </c>
      <c r="F1387" s="49" t="str">
        <f t="shared" si="43"/>
        <v> </v>
      </c>
    </row>
    <row r="1388" hidden="1" spans="1:6">
      <c r="A1388" s="27">
        <v>2320303</v>
      </c>
      <c r="B1388" s="28" t="s">
        <v>1158</v>
      </c>
      <c r="C1388" s="50"/>
      <c r="D1388" s="50"/>
      <c r="E1388" s="48">
        <f t="shared" si="42"/>
        <v>0</v>
      </c>
      <c r="F1388" s="49" t="str">
        <f t="shared" si="43"/>
        <v> </v>
      </c>
    </row>
    <row r="1389" hidden="1" spans="1:6">
      <c r="A1389" s="27">
        <v>2320304</v>
      </c>
      <c r="B1389" s="28" t="s">
        <v>1159</v>
      </c>
      <c r="C1389" s="50"/>
      <c r="D1389" s="50"/>
      <c r="E1389" s="48">
        <f t="shared" si="42"/>
        <v>0</v>
      </c>
      <c r="F1389" s="49" t="str">
        <f t="shared" si="43"/>
        <v> </v>
      </c>
    </row>
    <row r="1390" spans="1:6">
      <c r="A1390" s="29">
        <v>233</v>
      </c>
      <c r="B1390" s="29" t="s">
        <v>28</v>
      </c>
      <c r="C1390" s="50">
        <f>C1391+C1392+C1393</f>
        <v>0</v>
      </c>
      <c r="D1390" s="50">
        <v>0</v>
      </c>
      <c r="E1390" s="48">
        <f t="shared" si="42"/>
        <v>0</v>
      </c>
      <c r="F1390" s="49" t="str">
        <f t="shared" si="43"/>
        <v> </v>
      </c>
    </row>
    <row r="1391" spans="1:6">
      <c r="A1391" s="27">
        <v>23301</v>
      </c>
      <c r="B1391" s="29" t="s">
        <v>1160</v>
      </c>
      <c r="C1391" s="50">
        <v>0</v>
      </c>
      <c r="D1391" s="50">
        <v>0</v>
      </c>
      <c r="E1391" s="48">
        <f t="shared" si="42"/>
        <v>0</v>
      </c>
      <c r="F1391" s="49" t="str">
        <f t="shared" si="43"/>
        <v> </v>
      </c>
    </row>
    <row r="1392" spans="1:6">
      <c r="A1392" s="27">
        <v>23302</v>
      </c>
      <c r="B1392" s="29" t="s">
        <v>1161</v>
      </c>
      <c r="C1392" s="50">
        <v>0</v>
      </c>
      <c r="D1392" s="50">
        <v>0</v>
      </c>
      <c r="E1392" s="48">
        <f t="shared" si="42"/>
        <v>0</v>
      </c>
      <c r="F1392" s="49" t="str">
        <f t="shared" si="43"/>
        <v> </v>
      </c>
    </row>
    <row r="1393" spans="1:6">
      <c r="A1393" s="27">
        <v>23303</v>
      </c>
      <c r="B1393" s="29" t="s">
        <v>1162</v>
      </c>
      <c r="C1393" s="50">
        <v>0</v>
      </c>
      <c r="D1393" s="50">
        <v>0</v>
      </c>
      <c r="E1393" s="48">
        <f t="shared" si="42"/>
        <v>0</v>
      </c>
      <c r="F1393" s="49" t="str">
        <f t="shared" si="43"/>
        <v> </v>
      </c>
    </row>
    <row r="1394" spans="1:6">
      <c r="A1394" s="51" t="s">
        <v>29</v>
      </c>
      <c r="B1394" s="29"/>
      <c r="C1394" s="50">
        <f>C1395+C1396</f>
        <v>1178</v>
      </c>
      <c r="D1394" s="50">
        <v>1277</v>
      </c>
      <c r="E1394" s="48">
        <f t="shared" si="42"/>
        <v>99</v>
      </c>
      <c r="F1394" s="49">
        <f t="shared" si="43"/>
        <v>8.40407470288625</v>
      </c>
    </row>
    <row r="1395" spans="1:6">
      <c r="A1395" s="29">
        <v>2300601</v>
      </c>
      <c r="B1395" s="26" t="s">
        <v>1163</v>
      </c>
      <c r="C1395" s="50">
        <v>0</v>
      </c>
      <c r="D1395" s="50">
        <v>0</v>
      </c>
      <c r="E1395" s="48">
        <f t="shared" si="42"/>
        <v>0</v>
      </c>
      <c r="F1395" s="49" t="str">
        <f t="shared" si="43"/>
        <v> </v>
      </c>
    </row>
    <row r="1396" spans="1:6">
      <c r="A1396" s="29">
        <v>2300602</v>
      </c>
      <c r="B1396" s="26" t="s">
        <v>1164</v>
      </c>
      <c r="C1396" s="50">
        <f>C1397+C1398+C1399</f>
        <v>1178</v>
      </c>
      <c r="D1396" s="50">
        <v>1277</v>
      </c>
      <c r="E1396" s="48">
        <f t="shared" si="42"/>
        <v>99</v>
      </c>
      <c r="F1396" s="49">
        <f t="shared" si="43"/>
        <v>8.40407470288625</v>
      </c>
    </row>
    <row r="1397" spans="1:6">
      <c r="A1397" s="27"/>
      <c r="B1397" s="28" t="s">
        <v>1165</v>
      </c>
      <c r="C1397" s="50">
        <v>486</v>
      </c>
      <c r="D1397" s="50">
        <v>486</v>
      </c>
      <c r="E1397" s="48">
        <f t="shared" si="42"/>
        <v>0</v>
      </c>
      <c r="F1397" s="49">
        <f t="shared" si="43"/>
        <v>0</v>
      </c>
    </row>
    <row r="1398" spans="1:6">
      <c r="A1398" s="27"/>
      <c r="B1398" s="28" t="s">
        <v>1166</v>
      </c>
      <c r="C1398" s="50">
        <v>232</v>
      </c>
      <c r="D1398" s="50">
        <v>516</v>
      </c>
      <c r="E1398" s="48">
        <f t="shared" si="42"/>
        <v>284</v>
      </c>
      <c r="F1398" s="49">
        <f t="shared" si="43"/>
        <v>122.413793103448</v>
      </c>
    </row>
    <row r="1399" spans="1:6">
      <c r="A1399" s="27"/>
      <c r="B1399" s="28" t="s">
        <v>1167</v>
      </c>
      <c r="C1399" s="50">
        <v>460</v>
      </c>
      <c r="D1399" s="50">
        <v>275</v>
      </c>
      <c r="E1399" s="48">
        <f t="shared" si="42"/>
        <v>-185</v>
      </c>
      <c r="F1399" s="49">
        <f t="shared" si="43"/>
        <v>-40.2173913043478</v>
      </c>
    </row>
    <row r="1400" spans="1:6">
      <c r="A1400" s="51" t="s">
        <v>30</v>
      </c>
      <c r="B1400" s="29"/>
      <c r="C1400" s="50">
        <f>C1401</f>
        <v>0</v>
      </c>
      <c r="D1400" s="50">
        <v>0</v>
      </c>
      <c r="E1400" s="48">
        <f t="shared" si="42"/>
        <v>0</v>
      </c>
      <c r="F1400" s="49" t="str">
        <f t="shared" si="43"/>
        <v> </v>
      </c>
    </row>
    <row r="1401" spans="1:6">
      <c r="A1401" s="27">
        <v>23103</v>
      </c>
      <c r="B1401" s="27" t="s">
        <v>1168</v>
      </c>
      <c r="C1401" s="50">
        <f>C1402</f>
        <v>0</v>
      </c>
      <c r="D1401" s="50">
        <v>0</v>
      </c>
      <c r="E1401" s="48">
        <f t="shared" si="42"/>
        <v>0</v>
      </c>
      <c r="F1401" s="49" t="str">
        <f t="shared" si="43"/>
        <v> </v>
      </c>
    </row>
    <row r="1402" spans="1:6">
      <c r="A1402" s="27">
        <v>2310301</v>
      </c>
      <c r="B1402" s="28" t="s">
        <v>1169</v>
      </c>
      <c r="C1402" s="50">
        <v>0</v>
      </c>
      <c r="D1402" s="50">
        <v>0</v>
      </c>
      <c r="E1402" s="48">
        <f t="shared" si="42"/>
        <v>0</v>
      </c>
      <c r="F1402" s="49" t="str">
        <f t="shared" si="43"/>
        <v> </v>
      </c>
    </row>
    <row r="1403" spans="1:6">
      <c r="A1403" s="52" t="s">
        <v>31</v>
      </c>
      <c r="B1403" s="53"/>
      <c r="C1403" s="50">
        <f>C1404</f>
        <v>0</v>
      </c>
      <c r="D1403" s="50">
        <v>0</v>
      </c>
      <c r="E1403" s="48">
        <f t="shared" si="42"/>
        <v>0</v>
      </c>
      <c r="F1403" s="49" t="str">
        <f t="shared" si="43"/>
        <v> </v>
      </c>
    </row>
    <row r="1404" spans="1:6">
      <c r="A1404" s="27">
        <v>23009</v>
      </c>
      <c r="B1404" s="54" t="s">
        <v>1170</v>
      </c>
      <c r="C1404" s="50">
        <v>0</v>
      </c>
      <c r="D1404" s="50">
        <v>0</v>
      </c>
      <c r="E1404" s="48">
        <f t="shared" si="42"/>
        <v>0</v>
      </c>
      <c r="F1404" s="49" t="str">
        <f t="shared" si="43"/>
        <v> </v>
      </c>
    </row>
    <row r="1405" spans="1:6">
      <c r="A1405" s="55" t="s">
        <v>32</v>
      </c>
      <c r="B1405" s="55"/>
      <c r="C1405" s="50">
        <f>C1406-C1403-C1400-C1394-C5</f>
        <v>0</v>
      </c>
      <c r="D1405" s="50">
        <v>0</v>
      </c>
      <c r="E1405" s="48">
        <f t="shared" si="42"/>
        <v>0</v>
      </c>
      <c r="F1405" s="49" t="str">
        <f t="shared" si="43"/>
        <v> </v>
      </c>
    </row>
    <row r="1406" spans="1:6">
      <c r="A1406" s="32" t="s">
        <v>34</v>
      </c>
      <c r="B1406" s="32"/>
      <c r="C1406" s="50">
        <v>18087</v>
      </c>
      <c r="D1406" s="50">
        <v>13681.151539</v>
      </c>
      <c r="E1406" s="48">
        <f t="shared" si="42"/>
        <v>-4405.848461</v>
      </c>
      <c r="F1406" s="49">
        <f t="shared" si="43"/>
        <v>-24.3591997622602</v>
      </c>
    </row>
  </sheetData>
  <sheetProtection formatCells="0"/>
  <mergeCells count="3">
    <mergeCell ref="A2:F2"/>
    <mergeCell ref="A5:B5"/>
    <mergeCell ref="A1406:B1406"/>
  </mergeCells>
  <printOptions horizontalCentered="1"/>
  <pageMargins left="0.393055555555556" right="0.393055555555556" top="0.393055555555556" bottom="0.393055555555556" header="0" footer="0.196527777777778"/>
  <pageSetup paperSize="9" scale="87" fitToHeight="0" orientation="portrait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5"/>
  <sheetViews>
    <sheetView zoomScale="85" zoomScaleNormal="85" workbookViewId="0">
      <pane xSplit="2" ySplit="5" topLeftCell="C6" activePane="bottomRight" state="frozen"/>
      <selection/>
      <selection pane="topRight"/>
      <selection pane="bottomLeft"/>
      <selection pane="bottomRight" activeCell="D85" sqref="D85"/>
    </sheetView>
  </sheetViews>
  <sheetFormatPr defaultColWidth="9" defaultRowHeight="14.25" outlineLevelCol="5"/>
  <cols>
    <col min="1" max="1" width="11.125" style="5" customWidth="1"/>
    <col min="2" max="2" width="35.125" style="5" customWidth="1"/>
    <col min="3" max="3" width="14.25" style="5" customWidth="1"/>
    <col min="4" max="4" width="13.875" style="5" customWidth="1"/>
    <col min="5" max="5" width="14.125" style="5" customWidth="1"/>
    <col min="6" max="6" width="13.125" style="6" customWidth="1"/>
    <col min="7" max="16384" width="9" style="5"/>
  </cols>
  <sheetData>
    <row r="1" ht="25.5" customHeight="1" spans="1:1">
      <c r="A1" s="4" t="s">
        <v>1171</v>
      </c>
    </row>
    <row r="2" ht="25.5" spans="1:6">
      <c r="A2" s="7" t="s">
        <v>1172</v>
      </c>
      <c r="B2" s="7"/>
      <c r="C2" s="7"/>
      <c r="D2" s="7"/>
      <c r="E2" s="7"/>
      <c r="F2" s="7"/>
    </row>
    <row r="3" ht="18.75" customHeight="1" spans="1:6">
      <c r="A3" s="8" t="s">
        <v>1173</v>
      </c>
      <c r="B3" s="8"/>
      <c r="C3" s="8"/>
      <c r="D3" s="8"/>
      <c r="E3" s="8"/>
      <c r="F3" s="9" t="s">
        <v>37</v>
      </c>
    </row>
    <row r="4" s="1" customFormat="1" ht="31.15" customHeight="1" spans="1:6">
      <c r="A4" s="10" t="s">
        <v>6</v>
      </c>
      <c r="B4" s="10" t="s">
        <v>7</v>
      </c>
      <c r="C4" s="11" t="s">
        <v>8</v>
      </c>
      <c r="D4" s="11" t="s">
        <v>9</v>
      </c>
      <c r="E4" s="12" t="s">
        <v>38</v>
      </c>
      <c r="F4" s="13" t="s">
        <v>10</v>
      </c>
    </row>
    <row r="5" s="2" customFormat="1" ht="19.9" customHeight="1" spans="1:6">
      <c r="A5" s="14" t="s">
        <v>12</v>
      </c>
      <c r="B5" s="15"/>
      <c r="C5" s="16">
        <f>C6+C11+C22+C30+C37+C41+C44+C48+C51+C57+C60+C65+C68</f>
        <v>16909</v>
      </c>
      <c r="D5" s="16">
        <v>12404.151539</v>
      </c>
      <c r="E5" s="16">
        <f>D5-C5</f>
        <v>-4504.848461</v>
      </c>
      <c r="F5" s="17">
        <f>IF(C5&lt;&gt;0,E5/C5*100," ")</f>
        <v>-26.6417201549471</v>
      </c>
    </row>
    <row r="6" s="2" customFormat="1" ht="19.9" customHeight="1" spans="1:6">
      <c r="A6" s="18">
        <v>501</v>
      </c>
      <c r="B6" s="18" t="s">
        <v>1174</v>
      </c>
      <c r="C6" s="19">
        <f>SUM(C7:C10)</f>
        <v>1238</v>
      </c>
      <c r="D6" s="19">
        <v>1482.496</v>
      </c>
      <c r="E6" s="16">
        <f t="shared" ref="E6:E69" si="0">D6-C6</f>
        <v>244.496</v>
      </c>
      <c r="F6" s="17">
        <f t="shared" ref="F6:F69" si="1">IF(C6&lt;&gt;0,E6/C6*100," ")</f>
        <v>19.7492730210016</v>
      </c>
    </row>
    <row r="7" s="3" customFormat="1" ht="19.9" customHeight="1" spans="1:6">
      <c r="A7" s="20">
        <v>50101</v>
      </c>
      <c r="B7" s="21" t="s">
        <v>1175</v>
      </c>
      <c r="C7" s="22">
        <v>924</v>
      </c>
      <c r="D7" s="22">
        <v>1060.196</v>
      </c>
      <c r="E7" s="16">
        <f t="shared" si="0"/>
        <v>136.196</v>
      </c>
      <c r="F7" s="17">
        <f t="shared" si="1"/>
        <v>14.7398268398268</v>
      </c>
    </row>
    <row r="8" s="3" customFormat="1" ht="19.9" customHeight="1" spans="1:6">
      <c r="A8" s="20">
        <v>50102</v>
      </c>
      <c r="B8" s="21" t="s">
        <v>1176</v>
      </c>
      <c r="C8" s="22">
        <v>171</v>
      </c>
      <c r="D8" s="22">
        <v>258.3</v>
      </c>
      <c r="E8" s="16">
        <f t="shared" si="0"/>
        <v>87.3</v>
      </c>
      <c r="F8" s="17">
        <f t="shared" si="1"/>
        <v>51.0526315789474</v>
      </c>
    </row>
    <row r="9" s="3" customFormat="1" ht="19.9" customHeight="1" spans="1:6">
      <c r="A9" s="20">
        <v>50103</v>
      </c>
      <c r="B9" s="21" t="s">
        <v>1059</v>
      </c>
      <c r="C9" s="22">
        <v>97</v>
      </c>
      <c r="D9" s="22">
        <v>125</v>
      </c>
      <c r="E9" s="16">
        <f t="shared" si="0"/>
        <v>28</v>
      </c>
      <c r="F9" s="17">
        <f t="shared" si="1"/>
        <v>28.8659793814433</v>
      </c>
    </row>
    <row r="10" s="3" customFormat="1" ht="19.9" customHeight="1" spans="1:6">
      <c r="A10" s="20">
        <v>50199</v>
      </c>
      <c r="B10" s="21" t="s">
        <v>1177</v>
      </c>
      <c r="C10" s="22">
        <v>46</v>
      </c>
      <c r="D10" s="22">
        <v>39</v>
      </c>
      <c r="E10" s="16">
        <f t="shared" si="0"/>
        <v>-7</v>
      </c>
      <c r="F10" s="17">
        <f t="shared" si="1"/>
        <v>-15.2173913043478</v>
      </c>
    </row>
    <row r="11" s="2" customFormat="1" ht="19.9" customHeight="1" spans="1:6">
      <c r="A11" s="18">
        <v>502</v>
      </c>
      <c r="B11" s="18" t="s">
        <v>1178</v>
      </c>
      <c r="C11" s="19">
        <f>SUM(C12:C21)</f>
        <v>3585</v>
      </c>
      <c r="D11" s="19">
        <v>1963.097504</v>
      </c>
      <c r="E11" s="16">
        <f t="shared" si="0"/>
        <v>-1621.902496</v>
      </c>
      <c r="F11" s="17">
        <f t="shared" si="1"/>
        <v>-45.2413527475593</v>
      </c>
    </row>
    <row r="12" s="3" customFormat="1" ht="19.9" customHeight="1" spans="1:6">
      <c r="A12" s="20">
        <v>50201</v>
      </c>
      <c r="B12" s="21" t="s">
        <v>1179</v>
      </c>
      <c r="C12" s="22">
        <v>173</v>
      </c>
      <c r="D12" s="22">
        <v>166</v>
      </c>
      <c r="E12" s="16">
        <f t="shared" si="0"/>
        <v>-7</v>
      </c>
      <c r="F12" s="17">
        <f t="shared" si="1"/>
        <v>-4.04624277456647</v>
      </c>
    </row>
    <row r="13" s="3" customFormat="1" ht="19.9" customHeight="1" spans="1:6">
      <c r="A13" s="20">
        <v>50202</v>
      </c>
      <c r="B13" s="21" t="s">
        <v>1180</v>
      </c>
      <c r="C13" s="22">
        <v>13</v>
      </c>
      <c r="D13" s="22">
        <v>30</v>
      </c>
      <c r="E13" s="16">
        <f t="shared" si="0"/>
        <v>17</v>
      </c>
      <c r="F13" s="17">
        <f t="shared" si="1"/>
        <v>130.769230769231</v>
      </c>
    </row>
    <row r="14" s="3" customFormat="1" ht="19.9" customHeight="1" spans="1:6">
      <c r="A14" s="20">
        <v>50203</v>
      </c>
      <c r="B14" s="21" t="s">
        <v>1181</v>
      </c>
      <c r="C14" s="22">
        <v>0</v>
      </c>
      <c r="D14" s="22">
        <v>7</v>
      </c>
      <c r="E14" s="16">
        <f t="shared" si="0"/>
        <v>7</v>
      </c>
      <c r="F14" s="17" t="str">
        <f t="shared" si="1"/>
        <v> </v>
      </c>
    </row>
    <row r="15" s="3" customFormat="1" ht="19.9" customHeight="1" spans="1:6">
      <c r="A15" s="20">
        <v>50204</v>
      </c>
      <c r="B15" s="21" t="s">
        <v>1182</v>
      </c>
      <c r="C15" s="22">
        <v>1</v>
      </c>
      <c r="D15" s="22">
        <v>0</v>
      </c>
      <c r="E15" s="16">
        <f t="shared" si="0"/>
        <v>-1</v>
      </c>
      <c r="F15" s="17">
        <f t="shared" si="1"/>
        <v>-100</v>
      </c>
    </row>
    <row r="16" s="3" customFormat="1" ht="19.9" customHeight="1" spans="1:6">
      <c r="A16" s="20">
        <v>50205</v>
      </c>
      <c r="B16" s="21" t="s">
        <v>1183</v>
      </c>
      <c r="C16" s="22">
        <v>94</v>
      </c>
      <c r="D16" s="22">
        <v>267</v>
      </c>
      <c r="E16" s="16">
        <f t="shared" si="0"/>
        <v>173</v>
      </c>
      <c r="F16" s="17">
        <f t="shared" si="1"/>
        <v>184.042553191489</v>
      </c>
    </row>
    <row r="17" s="3" customFormat="1" ht="19.9" customHeight="1" spans="1:6">
      <c r="A17" s="20">
        <v>50206</v>
      </c>
      <c r="B17" s="21" t="s">
        <v>1184</v>
      </c>
      <c r="C17" s="22">
        <v>45</v>
      </c>
      <c r="D17" s="22">
        <v>66</v>
      </c>
      <c r="E17" s="16">
        <f t="shared" si="0"/>
        <v>21</v>
      </c>
      <c r="F17" s="17">
        <f t="shared" si="1"/>
        <v>46.6666666666667</v>
      </c>
    </row>
    <row r="18" s="3" customFormat="1" ht="19.9" hidden="1" customHeight="1" spans="1:6">
      <c r="A18" s="20">
        <v>50207</v>
      </c>
      <c r="B18" s="21" t="s">
        <v>1185</v>
      </c>
      <c r="C18" s="22"/>
      <c r="D18" s="22"/>
      <c r="E18" s="16">
        <f t="shared" si="0"/>
        <v>0</v>
      </c>
      <c r="F18" s="17" t="str">
        <f t="shared" si="1"/>
        <v> </v>
      </c>
    </row>
    <row r="19" s="3" customFormat="1" ht="19.9" customHeight="1" spans="1:6">
      <c r="A19" s="20">
        <v>50208</v>
      </c>
      <c r="B19" s="21" t="s">
        <v>1186</v>
      </c>
      <c r="C19" s="22">
        <v>27</v>
      </c>
      <c r="D19" s="22">
        <v>56</v>
      </c>
      <c r="E19" s="16">
        <f t="shared" si="0"/>
        <v>29</v>
      </c>
      <c r="F19" s="17">
        <f t="shared" si="1"/>
        <v>107.407407407407</v>
      </c>
    </row>
    <row r="20" s="3" customFormat="1" ht="19.9" hidden="1" customHeight="1" spans="1:6">
      <c r="A20" s="20">
        <v>50209</v>
      </c>
      <c r="B20" s="21" t="s">
        <v>1187</v>
      </c>
      <c r="C20" s="22"/>
      <c r="D20" s="22"/>
      <c r="E20" s="16">
        <f t="shared" si="0"/>
        <v>0</v>
      </c>
      <c r="F20" s="17" t="str">
        <f t="shared" si="1"/>
        <v> </v>
      </c>
    </row>
    <row r="21" s="3" customFormat="1" ht="19.9" customHeight="1" spans="1:6">
      <c r="A21" s="20">
        <v>50299</v>
      </c>
      <c r="B21" s="21" t="s">
        <v>1188</v>
      </c>
      <c r="C21" s="22">
        <v>3232</v>
      </c>
      <c r="D21" s="22">
        <v>1371.097504</v>
      </c>
      <c r="E21" s="16">
        <f t="shared" si="0"/>
        <v>-1860.902496</v>
      </c>
      <c r="F21" s="17">
        <f t="shared" si="1"/>
        <v>-57.5774287128713</v>
      </c>
    </row>
    <row r="22" s="2" customFormat="1" ht="19.9" customHeight="1" spans="1:6">
      <c r="A22" s="18">
        <v>503</v>
      </c>
      <c r="B22" s="18" t="s">
        <v>1189</v>
      </c>
      <c r="C22" s="19">
        <f>SUM(C23:C29)</f>
        <v>1804</v>
      </c>
      <c r="D22" s="19">
        <v>27.492</v>
      </c>
      <c r="E22" s="16">
        <f t="shared" si="0"/>
        <v>-1776.508</v>
      </c>
      <c r="F22" s="17">
        <f t="shared" si="1"/>
        <v>-98.4760532150776</v>
      </c>
    </row>
    <row r="23" s="3" customFormat="1" ht="19.9" hidden="1" customHeight="1" spans="1:6">
      <c r="A23" s="20">
        <v>50301</v>
      </c>
      <c r="B23" s="21" t="s">
        <v>1190</v>
      </c>
      <c r="C23" s="22"/>
      <c r="D23" s="22"/>
      <c r="E23" s="16">
        <f t="shared" si="0"/>
        <v>0</v>
      </c>
      <c r="F23" s="17" t="str">
        <f t="shared" si="1"/>
        <v> </v>
      </c>
    </row>
    <row r="24" s="3" customFormat="1" ht="19.9" customHeight="1" spans="1:6">
      <c r="A24" s="20">
        <v>50302</v>
      </c>
      <c r="B24" s="21" t="s">
        <v>1191</v>
      </c>
      <c r="C24" s="22">
        <v>1735</v>
      </c>
      <c r="D24" s="22">
        <v>0</v>
      </c>
      <c r="E24" s="16">
        <f t="shared" si="0"/>
        <v>-1735</v>
      </c>
      <c r="F24" s="17">
        <f t="shared" si="1"/>
        <v>-100</v>
      </c>
    </row>
    <row r="25" s="3" customFormat="1" ht="19.9" customHeight="1" spans="1:6">
      <c r="A25" s="20">
        <v>50303</v>
      </c>
      <c r="B25" s="21" t="s">
        <v>1192</v>
      </c>
      <c r="C25" s="22">
        <v>18</v>
      </c>
      <c r="D25" s="22">
        <v>0</v>
      </c>
      <c r="E25" s="16">
        <f t="shared" si="0"/>
        <v>-18</v>
      </c>
      <c r="F25" s="17">
        <f t="shared" si="1"/>
        <v>-100</v>
      </c>
    </row>
    <row r="26" s="3" customFormat="1" ht="19.9" hidden="1" customHeight="1" spans="1:6">
      <c r="A26" s="20">
        <v>50305</v>
      </c>
      <c r="B26" s="21" t="s">
        <v>1193</v>
      </c>
      <c r="C26" s="22"/>
      <c r="D26" s="22"/>
      <c r="E26" s="16">
        <f t="shared" si="0"/>
        <v>0</v>
      </c>
      <c r="F26" s="17" t="str">
        <f t="shared" si="1"/>
        <v> </v>
      </c>
    </row>
    <row r="27" s="3" customFormat="1" ht="19.9" customHeight="1" spans="1:6">
      <c r="A27" s="20">
        <v>50306</v>
      </c>
      <c r="B27" s="21" t="s">
        <v>1194</v>
      </c>
      <c r="C27" s="22">
        <v>5</v>
      </c>
      <c r="D27" s="22">
        <v>0</v>
      </c>
      <c r="E27" s="16">
        <f t="shared" si="0"/>
        <v>-5</v>
      </c>
      <c r="F27" s="17">
        <f t="shared" si="1"/>
        <v>-100</v>
      </c>
    </row>
    <row r="28" s="3" customFormat="1" ht="19.9" customHeight="1" spans="1:6">
      <c r="A28" s="20">
        <v>50307</v>
      </c>
      <c r="B28" s="21" t="s">
        <v>1195</v>
      </c>
      <c r="C28" s="22">
        <v>2</v>
      </c>
      <c r="D28" s="22">
        <v>0</v>
      </c>
      <c r="E28" s="16">
        <f t="shared" si="0"/>
        <v>-2</v>
      </c>
      <c r="F28" s="17">
        <f t="shared" si="1"/>
        <v>-100</v>
      </c>
    </row>
    <row r="29" s="3" customFormat="1" ht="19.9" customHeight="1" spans="1:6">
      <c r="A29" s="20">
        <v>50399</v>
      </c>
      <c r="B29" s="21" t="s">
        <v>1196</v>
      </c>
      <c r="C29" s="22">
        <v>44</v>
      </c>
      <c r="D29" s="22">
        <v>27.492</v>
      </c>
      <c r="E29" s="16">
        <f t="shared" si="0"/>
        <v>-16.508</v>
      </c>
      <c r="F29" s="17">
        <f t="shared" si="1"/>
        <v>-37.5181818181818</v>
      </c>
    </row>
    <row r="30" s="2" customFormat="1" ht="19.9" customHeight="1" spans="1:6">
      <c r="A30" s="18">
        <v>504</v>
      </c>
      <c r="B30" s="18" t="s">
        <v>1197</v>
      </c>
      <c r="C30" s="19">
        <f>SUM(C31:C36)</f>
        <v>0</v>
      </c>
      <c r="D30" s="19">
        <v>0</v>
      </c>
      <c r="E30" s="16">
        <f t="shared" si="0"/>
        <v>0</v>
      </c>
      <c r="F30" s="17" t="str">
        <f t="shared" si="1"/>
        <v> </v>
      </c>
    </row>
    <row r="31" s="3" customFormat="1" ht="19.9" hidden="1" customHeight="1" spans="1:6">
      <c r="A31" s="20">
        <v>50401</v>
      </c>
      <c r="B31" s="21" t="s">
        <v>1190</v>
      </c>
      <c r="C31" s="22"/>
      <c r="D31" s="22"/>
      <c r="E31" s="16">
        <f t="shared" si="0"/>
        <v>0</v>
      </c>
      <c r="F31" s="17" t="str">
        <f t="shared" si="1"/>
        <v> </v>
      </c>
    </row>
    <row r="32" s="3" customFormat="1" ht="19.9" hidden="1" customHeight="1" spans="1:6">
      <c r="A32" s="20">
        <v>50402</v>
      </c>
      <c r="B32" s="21" t="s">
        <v>1191</v>
      </c>
      <c r="C32" s="22"/>
      <c r="D32" s="22"/>
      <c r="E32" s="16">
        <f t="shared" si="0"/>
        <v>0</v>
      </c>
      <c r="F32" s="17" t="str">
        <f t="shared" si="1"/>
        <v> </v>
      </c>
    </row>
    <row r="33" s="3" customFormat="1" ht="19.9" hidden="1" customHeight="1" spans="1:6">
      <c r="A33" s="20">
        <v>50403</v>
      </c>
      <c r="B33" s="21" t="s">
        <v>1192</v>
      </c>
      <c r="C33" s="22"/>
      <c r="D33" s="22"/>
      <c r="E33" s="16">
        <f t="shared" si="0"/>
        <v>0</v>
      </c>
      <c r="F33" s="17" t="str">
        <f t="shared" si="1"/>
        <v> </v>
      </c>
    </row>
    <row r="34" s="3" customFormat="1" ht="19.9" hidden="1" customHeight="1" spans="1:6">
      <c r="A34" s="20">
        <v>50404</v>
      </c>
      <c r="B34" s="21" t="s">
        <v>1194</v>
      </c>
      <c r="C34" s="22"/>
      <c r="D34" s="22"/>
      <c r="E34" s="16">
        <f t="shared" si="0"/>
        <v>0</v>
      </c>
      <c r="F34" s="17" t="str">
        <f t="shared" si="1"/>
        <v> </v>
      </c>
    </row>
    <row r="35" s="3" customFormat="1" ht="19.9" hidden="1" customHeight="1" spans="1:6">
      <c r="A35" s="20">
        <v>50405</v>
      </c>
      <c r="B35" s="21" t="s">
        <v>1195</v>
      </c>
      <c r="C35" s="22"/>
      <c r="D35" s="22"/>
      <c r="E35" s="16">
        <f t="shared" si="0"/>
        <v>0</v>
      </c>
      <c r="F35" s="17" t="str">
        <f t="shared" si="1"/>
        <v> </v>
      </c>
    </row>
    <row r="36" s="3" customFormat="1" ht="19.9" hidden="1" customHeight="1" spans="1:6">
      <c r="A36" s="20">
        <v>50499</v>
      </c>
      <c r="B36" s="21" t="s">
        <v>1196</v>
      </c>
      <c r="C36" s="22"/>
      <c r="D36" s="22"/>
      <c r="E36" s="16">
        <f t="shared" si="0"/>
        <v>0</v>
      </c>
      <c r="F36" s="17" t="str">
        <f t="shared" si="1"/>
        <v> </v>
      </c>
    </row>
    <row r="37" s="2" customFormat="1" ht="19.9" customHeight="1" spans="1:6">
      <c r="A37" s="18">
        <v>505</v>
      </c>
      <c r="B37" s="18" t="s">
        <v>1198</v>
      </c>
      <c r="C37" s="19">
        <f>SUM(C38:C40)</f>
        <v>3946</v>
      </c>
      <c r="D37" s="19">
        <v>4976.382185</v>
      </c>
      <c r="E37" s="16">
        <f t="shared" si="0"/>
        <v>1030.382185</v>
      </c>
      <c r="F37" s="17">
        <f t="shared" si="1"/>
        <v>26.1120675367461</v>
      </c>
    </row>
    <row r="38" s="3" customFormat="1" ht="19.9" customHeight="1" spans="1:6">
      <c r="A38" s="20">
        <v>50501</v>
      </c>
      <c r="B38" s="21" t="s">
        <v>1199</v>
      </c>
      <c r="C38" s="22">
        <v>3090</v>
      </c>
      <c r="D38" s="22">
        <v>3577.3368</v>
      </c>
      <c r="E38" s="16">
        <f t="shared" si="0"/>
        <v>487.3368</v>
      </c>
      <c r="F38" s="17">
        <f t="shared" si="1"/>
        <v>15.7714174757282</v>
      </c>
    </row>
    <row r="39" s="3" customFormat="1" ht="19.9" customHeight="1" spans="1:6">
      <c r="A39" s="20">
        <v>50502</v>
      </c>
      <c r="B39" s="21" t="s">
        <v>1200</v>
      </c>
      <c r="C39" s="22">
        <v>855</v>
      </c>
      <c r="D39" s="22">
        <v>1399.045385</v>
      </c>
      <c r="E39" s="16">
        <f t="shared" si="0"/>
        <v>544.045385</v>
      </c>
      <c r="F39" s="17">
        <f t="shared" si="1"/>
        <v>63.6310391812865</v>
      </c>
    </row>
    <row r="40" s="3" customFormat="1" ht="19.9" customHeight="1" spans="1:6">
      <c r="A40" s="20">
        <v>50599</v>
      </c>
      <c r="B40" s="21" t="s">
        <v>1201</v>
      </c>
      <c r="C40" s="22">
        <v>1</v>
      </c>
      <c r="D40" s="22">
        <v>0</v>
      </c>
      <c r="E40" s="16">
        <f t="shared" si="0"/>
        <v>-1</v>
      </c>
      <c r="F40" s="17">
        <f t="shared" si="1"/>
        <v>-100</v>
      </c>
    </row>
    <row r="41" s="2" customFormat="1" ht="19.9" customHeight="1" spans="1:6">
      <c r="A41" s="18">
        <v>506</v>
      </c>
      <c r="B41" s="18" t="s">
        <v>1202</v>
      </c>
      <c r="C41" s="19">
        <f>SUM(C42:C43)</f>
        <v>41</v>
      </c>
      <c r="D41" s="19">
        <v>0</v>
      </c>
      <c r="E41" s="16">
        <f t="shared" si="0"/>
        <v>-41</v>
      </c>
      <c r="F41" s="17">
        <f t="shared" si="1"/>
        <v>-100</v>
      </c>
    </row>
    <row r="42" s="3" customFormat="1" ht="19.9" customHeight="1" spans="1:6">
      <c r="A42" s="20">
        <v>50601</v>
      </c>
      <c r="B42" s="21" t="s">
        <v>1203</v>
      </c>
      <c r="C42" s="22">
        <v>41</v>
      </c>
      <c r="D42" s="22">
        <v>0</v>
      </c>
      <c r="E42" s="16">
        <f t="shared" si="0"/>
        <v>-41</v>
      </c>
      <c r="F42" s="17">
        <f t="shared" si="1"/>
        <v>-100</v>
      </c>
    </row>
    <row r="43" s="3" customFormat="1" ht="19.9" hidden="1" customHeight="1" spans="1:6">
      <c r="A43" s="20">
        <v>50602</v>
      </c>
      <c r="B43" s="21" t="s">
        <v>1204</v>
      </c>
      <c r="C43" s="22"/>
      <c r="D43" s="22"/>
      <c r="E43" s="16">
        <f t="shared" si="0"/>
        <v>0</v>
      </c>
      <c r="F43" s="17" t="str">
        <f t="shared" si="1"/>
        <v> </v>
      </c>
    </row>
    <row r="44" s="2" customFormat="1" ht="19.9" customHeight="1" spans="1:6">
      <c r="A44" s="18">
        <v>507</v>
      </c>
      <c r="B44" s="18" t="s">
        <v>1205</v>
      </c>
      <c r="C44" s="19">
        <f>SUM(C45:C47)</f>
        <v>4</v>
      </c>
      <c r="D44" s="19">
        <v>18</v>
      </c>
      <c r="E44" s="16">
        <f t="shared" si="0"/>
        <v>14</v>
      </c>
      <c r="F44" s="17">
        <f t="shared" si="1"/>
        <v>350</v>
      </c>
    </row>
    <row r="45" s="3" customFormat="1" ht="19.9" hidden="1" customHeight="1" spans="1:6">
      <c r="A45" s="20">
        <v>50701</v>
      </c>
      <c r="B45" s="21" t="s">
        <v>1206</v>
      </c>
      <c r="C45" s="22"/>
      <c r="D45" s="22"/>
      <c r="E45" s="16">
        <f t="shared" si="0"/>
        <v>0</v>
      </c>
      <c r="F45" s="17" t="str">
        <f t="shared" si="1"/>
        <v> </v>
      </c>
    </row>
    <row r="46" s="3" customFormat="1" ht="19.9" customHeight="1" spans="1:6">
      <c r="A46" s="20">
        <v>50702</v>
      </c>
      <c r="B46" s="21" t="s">
        <v>1207</v>
      </c>
      <c r="C46" s="22">
        <v>3</v>
      </c>
      <c r="D46" s="22">
        <v>0</v>
      </c>
      <c r="E46" s="16">
        <f t="shared" si="0"/>
        <v>-3</v>
      </c>
      <c r="F46" s="17">
        <f t="shared" si="1"/>
        <v>-100</v>
      </c>
    </row>
    <row r="47" s="3" customFormat="1" ht="19.9" customHeight="1" spans="1:6">
      <c r="A47" s="20">
        <v>50799</v>
      </c>
      <c r="B47" s="21" t="s">
        <v>1208</v>
      </c>
      <c r="C47" s="22">
        <v>1</v>
      </c>
      <c r="D47" s="22">
        <v>18</v>
      </c>
      <c r="E47" s="16">
        <f t="shared" si="0"/>
        <v>17</v>
      </c>
      <c r="F47" s="17">
        <f t="shared" si="1"/>
        <v>1700</v>
      </c>
    </row>
    <row r="48" s="2" customFormat="1" ht="19.9" customHeight="1" spans="1:6">
      <c r="A48" s="18">
        <v>508</v>
      </c>
      <c r="B48" s="18" t="s">
        <v>1209</v>
      </c>
      <c r="C48" s="19">
        <f>SUM(C49:C50)</f>
        <v>0</v>
      </c>
      <c r="D48" s="19">
        <v>0</v>
      </c>
      <c r="E48" s="16">
        <f t="shared" si="0"/>
        <v>0</v>
      </c>
      <c r="F48" s="17" t="str">
        <f t="shared" si="1"/>
        <v> </v>
      </c>
    </row>
    <row r="49" s="3" customFormat="1" ht="19.9" hidden="1" customHeight="1" spans="1:6">
      <c r="A49" s="20">
        <v>50801</v>
      </c>
      <c r="B49" s="21" t="s">
        <v>1210</v>
      </c>
      <c r="C49" s="22"/>
      <c r="D49" s="22"/>
      <c r="E49" s="16">
        <f t="shared" si="0"/>
        <v>0</v>
      </c>
      <c r="F49" s="17" t="str">
        <f t="shared" si="1"/>
        <v> </v>
      </c>
    </row>
    <row r="50" s="3" customFormat="1" ht="19.9" hidden="1" customHeight="1" spans="1:6">
      <c r="A50" s="20">
        <v>50802</v>
      </c>
      <c r="B50" s="21" t="s">
        <v>1211</v>
      </c>
      <c r="C50" s="22"/>
      <c r="D50" s="22"/>
      <c r="E50" s="16">
        <f t="shared" si="0"/>
        <v>0</v>
      </c>
      <c r="F50" s="17" t="str">
        <f t="shared" si="1"/>
        <v> </v>
      </c>
    </row>
    <row r="51" s="2" customFormat="1" ht="19.9" customHeight="1" spans="1:6">
      <c r="A51" s="18">
        <v>509</v>
      </c>
      <c r="B51" s="18" t="s">
        <v>1212</v>
      </c>
      <c r="C51" s="19">
        <f>SUM(C52:C56)</f>
        <v>2978</v>
      </c>
      <c r="D51" s="19">
        <v>3422.68385</v>
      </c>
      <c r="E51" s="16">
        <f t="shared" si="0"/>
        <v>444.68385</v>
      </c>
      <c r="F51" s="17">
        <f t="shared" si="1"/>
        <v>14.9322985224983</v>
      </c>
    </row>
    <row r="52" s="3" customFormat="1" ht="19.9" customHeight="1" spans="1:6">
      <c r="A52" s="20">
        <v>50901</v>
      </c>
      <c r="B52" s="21" t="s">
        <v>1213</v>
      </c>
      <c r="C52" s="22">
        <v>1006</v>
      </c>
      <c r="D52" s="22">
        <v>771.9784</v>
      </c>
      <c r="E52" s="16">
        <f t="shared" si="0"/>
        <v>-234.0216</v>
      </c>
      <c r="F52" s="17">
        <f t="shared" si="1"/>
        <v>-23.2625844930418</v>
      </c>
    </row>
    <row r="53" s="3" customFormat="1" ht="19.9" customHeight="1" spans="1:6">
      <c r="A53" s="20">
        <v>50902</v>
      </c>
      <c r="B53" s="21" t="s">
        <v>1214</v>
      </c>
      <c r="C53" s="22">
        <v>82</v>
      </c>
      <c r="D53" s="22">
        <v>53.8774</v>
      </c>
      <c r="E53" s="16">
        <f t="shared" si="0"/>
        <v>-28.1226</v>
      </c>
      <c r="F53" s="17">
        <f t="shared" si="1"/>
        <v>-34.2958536585366</v>
      </c>
    </row>
    <row r="54" s="3" customFormat="1" ht="19.9" customHeight="1" spans="1:6">
      <c r="A54" s="20">
        <v>50903</v>
      </c>
      <c r="B54" s="21" t="s">
        <v>1215</v>
      </c>
      <c r="C54" s="22">
        <v>13</v>
      </c>
      <c r="D54" s="22">
        <v>33.62805</v>
      </c>
      <c r="E54" s="16">
        <f t="shared" si="0"/>
        <v>20.62805</v>
      </c>
      <c r="F54" s="17">
        <f t="shared" si="1"/>
        <v>158.677307692308</v>
      </c>
    </row>
    <row r="55" s="3" customFormat="1" ht="19.9" customHeight="1" spans="1:6">
      <c r="A55" s="20">
        <v>50905</v>
      </c>
      <c r="B55" s="21" t="s">
        <v>1216</v>
      </c>
      <c r="C55" s="22">
        <v>831</v>
      </c>
      <c r="D55" s="22">
        <v>1478.6</v>
      </c>
      <c r="E55" s="16">
        <f t="shared" si="0"/>
        <v>647.6</v>
      </c>
      <c r="F55" s="17">
        <f t="shared" si="1"/>
        <v>77.9302045728038</v>
      </c>
    </row>
    <row r="56" s="3" customFormat="1" ht="19.5" customHeight="1" spans="1:6">
      <c r="A56" s="20">
        <v>50999</v>
      </c>
      <c r="B56" s="21" t="s">
        <v>1217</v>
      </c>
      <c r="C56" s="22">
        <v>1046</v>
      </c>
      <c r="D56" s="22">
        <v>1084.6</v>
      </c>
      <c r="E56" s="16">
        <f t="shared" si="0"/>
        <v>38.5999999999999</v>
      </c>
      <c r="F56" s="17">
        <f t="shared" si="1"/>
        <v>3.69024856596557</v>
      </c>
    </row>
    <row r="57" s="2" customFormat="1" ht="19.9" customHeight="1" spans="1:6">
      <c r="A57" s="18">
        <v>510</v>
      </c>
      <c r="B57" s="18" t="s">
        <v>1218</v>
      </c>
      <c r="C57" s="19">
        <f>SUM(C58:C59)</f>
        <v>3313</v>
      </c>
      <c r="D57" s="19">
        <v>514</v>
      </c>
      <c r="E57" s="16">
        <f t="shared" si="0"/>
        <v>-2799</v>
      </c>
      <c r="F57" s="17">
        <f t="shared" si="1"/>
        <v>-84.4853607002717</v>
      </c>
    </row>
    <row r="58" s="3" customFormat="1" ht="19.9" customHeight="1" spans="1:6">
      <c r="A58" s="20">
        <v>51002</v>
      </c>
      <c r="B58" s="21" t="s">
        <v>1219</v>
      </c>
      <c r="C58" s="22">
        <v>3313</v>
      </c>
      <c r="D58" s="22">
        <v>514</v>
      </c>
      <c r="E58" s="16">
        <f t="shared" si="0"/>
        <v>-2799</v>
      </c>
      <c r="F58" s="17">
        <f t="shared" si="1"/>
        <v>-84.4853607002717</v>
      </c>
    </row>
    <row r="59" s="3" customFormat="1" ht="19.9" hidden="1" customHeight="1" spans="1:6">
      <c r="A59" s="20">
        <v>51003</v>
      </c>
      <c r="B59" s="21" t="s">
        <v>1220</v>
      </c>
      <c r="C59" s="22"/>
      <c r="D59" s="22"/>
      <c r="E59" s="16">
        <f t="shared" si="0"/>
        <v>0</v>
      </c>
      <c r="F59" s="17" t="str">
        <f t="shared" si="1"/>
        <v> </v>
      </c>
    </row>
    <row r="60" s="2" customFormat="1" ht="19.9" customHeight="1" spans="1:6">
      <c r="A60" s="18">
        <v>511</v>
      </c>
      <c r="B60" s="18" t="s">
        <v>1221</v>
      </c>
      <c r="C60" s="19">
        <f>SUM(C61:C63)</f>
        <v>0</v>
      </c>
      <c r="D60" s="19">
        <v>0</v>
      </c>
      <c r="E60" s="16">
        <f t="shared" si="0"/>
        <v>0</v>
      </c>
      <c r="F60" s="17" t="str">
        <f t="shared" si="1"/>
        <v> </v>
      </c>
    </row>
    <row r="61" s="3" customFormat="1" ht="19.9" hidden="1" customHeight="1" spans="1:6">
      <c r="A61" s="20">
        <v>51101</v>
      </c>
      <c r="B61" s="21" t="s">
        <v>1222</v>
      </c>
      <c r="C61" s="22"/>
      <c r="D61" s="22"/>
      <c r="E61" s="16">
        <f t="shared" si="0"/>
        <v>0</v>
      </c>
      <c r="F61" s="17" t="str">
        <f t="shared" si="1"/>
        <v> </v>
      </c>
    </row>
    <row r="62" s="3" customFormat="1" ht="19.9" hidden="1" customHeight="1" spans="1:6">
      <c r="A62" s="20">
        <v>51102</v>
      </c>
      <c r="B62" s="21" t="s">
        <v>1223</v>
      </c>
      <c r="C62" s="22"/>
      <c r="D62" s="22"/>
      <c r="E62" s="16">
        <f t="shared" si="0"/>
        <v>0</v>
      </c>
      <c r="F62" s="17" t="str">
        <f t="shared" si="1"/>
        <v> </v>
      </c>
    </row>
    <row r="63" s="3" customFormat="1" ht="19.9" hidden="1" customHeight="1" spans="1:6">
      <c r="A63" s="20">
        <v>51103</v>
      </c>
      <c r="B63" s="21" t="s">
        <v>1224</v>
      </c>
      <c r="C63" s="22"/>
      <c r="D63" s="22"/>
      <c r="E63" s="16">
        <f t="shared" si="0"/>
        <v>0</v>
      </c>
      <c r="F63" s="17" t="str">
        <f t="shared" si="1"/>
        <v> </v>
      </c>
    </row>
    <row r="64" s="3" customFormat="1" ht="19.9" hidden="1" customHeight="1" spans="1:6">
      <c r="A64" s="20">
        <v>51104</v>
      </c>
      <c r="B64" s="21" t="s">
        <v>1225</v>
      </c>
      <c r="C64" s="22"/>
      <c r="D64" s="22"/>
      <c r="E64" s="16">
        <f t="shared" si="0"/>
        <v>0</v>
      </c>
      <c r="F64" s="17" t="str">
        <f t="shared" si="1"/>
        <v> </v>
      </c>
    </row>
    <row r="65" s="2" customFormat="1" ht="19.9" customHeight="1" spans="1:6">
      <c r="A65" s="18">
        <v>514</v>
      </c>
      <c r="B65" s="18" t="s">
        <v>1226</v>
      </c>
      <c r="C65" s="19">
        <f>SUM(C66:C67)</f>
        <v>0</v>
      </c>
      <c r="D65" s="19">
        <v>0</v>
      </c>
      <c r="E65" s="16">
        <f t="shared" si="0"/>
        <v>0</v>
      </c>
      <c r="F65" s="17" t="str">
        <f t="shared" si="1"/>
        <v> </v>
      </c>
    </row>
    <row r="66" s="3" customFormat="1" ht="19.9" hidden="1" customHeight="1" spans="1:6">
      <c r="A66" s="20">
        <v>51401</v>
      </c>
      <c r="B66" s="21" t="s">
        <v>25</v>
      </c>
      <c r="C66" s="22"/>
      <c r="D66" s="22"/>
      <c r="E66" s="16">
        <f t="shared" si="0"/>
        <v>0</v>
      </c>
      <c r="F66" s="17" t="str">
        <f t="shared" si="1"/>
        <v> </v>
      </c>
    </row>
    <row r="67" s="3" customFormat="1" ht="19.9" hidden="1" customHeight="1" spans="1:6">
      <c r="A67" s="20">
        <v>51402</v>
      </c>
      <c r="B67" s="21" t="s">
        <v>1227</v>
      </c>
      <c r="C67" s="22"/>
      <c r="D67" s="22"/>
      <c r="E67" s="16">
        <f t="shared" si="0"/>
        <v>0</v>
      </c>
      <c r="F67" s="17" t="str">
        <f t="shared" si="1"/>
        <v> </v>
      </c>
    </row>
    <row r="68" s="2" customFormat="1" ht="19.9" customHeight="1" spans="1:6">
      <c r="A68" s="18">
        <v>599</v>
      </c>
      <c r="B68" s="18" t="s">
        <v>26</v>
      </c>
      <c r="C68" s="19">
        <f>SUM(C69:C72)</f>
        <v>0</v>
      </c>
      <c r="D68" s="19">
        <v>0</v>
      </c>
      <c r="E68" s="16">
        <f t="shared" si="0"/>
        <v>0</v>
      </c>
      <c r="F68" s="17" t="str">
        <f t="shared" si="1"/>
        <v> </v>
      </c>
    </row>
    <row r="69" s="3" customFormat="1" ht="19.9" hidden="1" customHeight="1" spans="1:6">
      <c r="A69" s="20">
        <v>59906</v>
      </c>
      <c r="B69" s="21" t="s">
        <v>1228</v>
      </c>
      <c r="C69" s="22"/>
      <c r="D69" s="22"/>
      <c r="E69" s="16">
        <f t="shared" si="0"/>
        <v>0</v>
      </c>
      <c r="F69" s="17" t="str">
        <f t="shared" si="1"/>
        <v> </v>
      </c>
    </row>
    <row r="70" s="3" customFormat="1" ht="19.9" hidden="1" customHeight="1" spans="1:6">
      <c r="A70" s="20">
        <v>59907</v>
      </c>
      <c r="B70" s="21" t="s">
        <v>239</v>
      </c>
      <c r="C70" s="22"/>
      <c r="D70" s="22"/>
      <c r="E70" s="16">
        <f t="shared" ref="E70:E85" si="2">D70-C70</f>
        <v>0</v>
      </c>
      <c r="F70" s="17" t="str">
        <f t="shared" ref="F70:F85" si="3">IF(C70&lt;&gt;0,E70/C70*100," ")</f>
        <v> </v>
      </c>
    </row>
    <row r="71" s="3" customFormat="1" ht="27" hidden="1" spans="1:6">
      <c r="A71" s="20">
        <v>59908</v>
      </c>
      <c r="B71" s="21" t="s">
        <v>1229</v>
      </c>
      <c r="C71" s="22"/>
      <c r="D71" s="22"/>
      <c r="E71" s="16">
        <f t="shared" si="2"/>
        <v>0</v>
      </c>
      <c r="F71" s="17" t="str">
        <f t="shared" si="3"/>
        <v> </v>
      </c>
    </row>
    <row r="72" s="3" customFormat="1" ht="19.9" hidden="1" customHeight="1" spans="1:6">
      <c r="A72" s="20">
        <v>59999</v>
      </c>
      <c r="B72" s="21" t="s">
        <v>26</v>
      </c>
      <c r="C72" s="22"/>
      <c r="D72" s="22"/>
      <c r="E72" s="16">
        <f t="shared" si="2"/>
        <v>0</v>
      </c>
      <c r="F72" s="17" t="str">
        <f t="shared" si="3"/>
        <v> </v>
      </c>
    </row>
    <row r="73" s="2" customFormat="1" ht="28.5" customHeight="1" spans="1:6">
      <c r="A73" s="23" t="s">
        <v>29</v>
      </c>
      <c r="B73" s="24"/>
      <c r="C73" s="19">
        <f>C74+C75</f>
        <v>1178</v>
      </c>
      <c r="D73" s="19">
        <v>1277</v>
      </c>
      <c r="E73" s="16">
        <f t="shared" si="2"/>
        <v>99</v>
      </c>
      <c r="F73" s="17">
        <f t="shared" si="3"/>
        <v>8.40407470288625</v>
      </c>
    </row>
    <row r="74" s="2" customFormat="1" ht="20.25" customHeight="1" spans="1:6">
      <c r="A74" s="25">
        <v>2300601</v>
      </c>
      <c r="B74" s="26" t="s">
        <v>1163</v>
      </c>
      <c r="C74" s="19">
        <v>0</v>
      </c>
      <c r="D74" s="19">
        <v>0</v>
      </c>
      <c r="E74" s="16">
        <f t="shared" si="2"/>
        <v>0</v>
      </c>
      <c r="F74" s="17" t="str">
        <f t="shared" si="3"/>
        <v> </v>
      </c>
    </row>
    <row r="75" ht="20.25" customHeight="1" spans="1:6">
      <c r="A75" s="25">
        <v>2300602</v>
      </c>
      <c r="B75" s="26" t="s">
        <v>1164</v>
      </c>
      <c r="C75" s="19">
        <f>SUM(C76:C78)</f>
        <v>1178</v>
      </c>
      <c r="D75" s="19">
        <v>1277</v>
      </c>
      <c r="E75" s="16">
        <f t="shared" si="2"/>
        <v>99</v>
      </c>
      <c r="F75" s="17">
        <f t="shared" si="3"/>
        <v>8.40407470288625</v>
      </c>
    </row>
    <row r="76" s="4" customFormat="1" ht="25.5" customHeight="1" spans="1:6">
      <c r="A76" s="27"/>
      <c r="B76" s="28" t="s">
        <v>1165</v>
      </c>
      <c r="C76" s="22">
        <v>486</v>
      </c>
      <c r="D76" s="22">
        <v>486</v>
      </c>
      <c r="E76" s="16">
        <f t="shared" si="2"/>
        <v>0</v>
      </c>
      <c r="F76" s="17">
        <f t="shared" si="3"/>
        <v>0</v>
      </c>
    </row>
    <row r="77" s="4" customFormat="1" ht="25.5" customHeight="1" spans="1:6">
      <c r="A77" s="27"/>
      <c r="B77" s="28" t="s">
        <v>1166</v>
      </c>
      <c r="C77" s="22">
        <v>232</v>
      </c>
      <c r="D77" s="22">
        <v>516</v>
      </c>
      <c r="E77" s="16">
        <f t="shared" si="2"/>
        <v>284</v>
      </c>
      <c r="F77" s="17">
        <f t="shared" si="3"/>
        <v>122.413793103448</v>
      </c>
    </row>
    <row r="78" s="4" customFormat="1" ht="25.5" customHeight="1" spans="1:6">
      <c r="A78" s="27"/>
      <c r="B78" s="28" t="s">
        <v>1167</v>
      </c>
      <c r="C78" s="22">
        <v>460</v>
      </c>
      <c r="D78" s="22">
        <v>275</v>
      </c>
      <c r="E78" s="16">
        <f t="shared" si="2"/>
        <v>-185</v>
      </c>
      <c r="F78" s="17">
        <f t="shared" si="3"/>
        <v>-40.2173913043478</v>
      </c>
    </row>
    <row r="79" ht="21.75" customHeight="1" spans="1:6">
      <c r="A79" s="23" t="s">
        <v>30</v>
      </c>
      <c r="B79" s="24"/>
      <c r="C79" s="19">
        <f>C80</f>
        <v>0</v>
      </c>
      <c r="D79" s="19">
        <v>0</v>
      </c>
      <c r="E79" s="16">
        <f t="shared" si="2"/>
        <v>0</v>
      </c>
      <c r="F79" s="17" t="str">
        <f t="shared" si="3"/>
        <v> </v>
      </c>
    </row>
    <row r="80" ht="21.75" customHeight="1" spans="1:6">
      <c r="A80" s="29">
        <v>23103</v>
      </c>
      <c r="B80" s="29" t="s">
        <v>1168</v>
      </c>
      <c r="C80" s="19">
        <f>C81</f>
        <v>0</v>
      </c>
      <c r="D80" s="19">
        <v>0</v>
      </c>
      <c r="E80" s="16">
        <f t="shared" si="2"/>
        <v>0</v>
      </c>
      <c r="F80" s="17" t="str">
        <f t="shared" si="3"/>
        <v> </v>
      </c>
    </row>
    <row r="81" s="4" customFormat="1" ht="21.75" hidden="1" customHeight="1" spans="1:6">
      <c r="A81" s="30">
        <v>2310301</v>
      </c>
      <c r="B81" s="28" t="s">
        <v>1169</v>
      </c>
      <c r="C81" s="22"/>
      <c r="D81" s="22"/>
      <c r="E81" s="16">
        <f t="shared" si="2"/>
        <v>0</v>
      </c>
      <c r="F81" s="17" t="str">
        <f t="shared" si="3"/>
        <v> </v>
      </c>
    </row>
    <row r="82" ht="21.75" customHeight="1" spans="1:6">
      <c r="A82" s="23" t="s">
        <v>31</v>
      </c>
      <c r="B82" s="24"/>
      <c r="C82" s="19">
        <f>C83</f>
        <v>0</v>
      </c>
      <c r="D82" s="19">
        <v>0</v>
      </c>
      <c r="E82" s="16">
        <f t="shared" si="2"/>
        <v>0</v>
      </c>
      <c r="F82" s="17" t="str">
        <f t="shared" si="3"/>
        <v> </v>
      </c>
    </row>
    <row r="83" ht="21.75" customHeight="1" spans="1:6">
      <c r="A83" s="29">
        <v>23009</v>
      </c>
      <c r="B83" s="31" t="s">
        <v>1170</v>
      </c>
      <c r="C83" s="19"/>
      <c r="D83" s="19">
        <v>0</v>
      </c>
      <c r="E83" s="16">
        <f t="shared" si="2"/>
        <v>0</v>
      </c>
      <c r="F83" s="17" t="str">
        <f t="shared" si="3"/>
        <v> </v>
      </c>
    </row>
    <row r="84" ht="21.75" customHeight="1" spans="1:6">
      <c r="A84" s="14" t="s">
        <v>32</v>
      </c>
      <c r="B84" s="15"/>
      <c r="C84" s="19">
        <f>C85-C82-C79-C73-C5</f>
        <v>0</v>
      </c>
      <c r="D84" s="19">
        <v>0</v>
      </c>
      <c r="E84" s="16">
        <f t="shared" si="2"/>
        <v>0</v>
      </c>
      <c r="F84" s="17" t="str">
        <f t="shared" si="3"/>
        <v> </v>
      </c>
    </row>
    <row r="85" ht="21.75" customHeight="1" spans="1:6">
      <c r="A85" s="32" t="s">
        <v>34</v>
      </c>
      <c r="B85" s="32"/>
      <c r="C85" s="19">
        <v>18087</v>
      </c>
      <c r="D85" s="19">
        <v>13681.151539</v>
      </c>
      <c r="E85" s="16">
        <f t="shared" si="2"/>
        <v>-4405.848461</v>
      </c>
      <c r="F85" s="17">
        <f t="shared" si="3"/>
        <v>-24.3591997622602</v>
      </c>
    </row>
  </sheetData>
  <mergeCells count="8">
    <mergeCell ref="A2:F2"/>
    <mergeCell ref="A3:E3"/>
    <mergeCell ref="A5:B5"/>
    <mergeCell ref="A73:B73"/>
    <mergeCell ref="A79:B79"/>
    <mergeCell ref="A82:B82"/>
    <mergeCell ref="A84:B84"/>
    <mergeCell ref="A85:B85"/>
  </mergeCells>
  <printOptions horizontalCentered="1"/>
  <pageMargins left="0.393055555555556" right="0.393055555555556" top="0.393055555555556" bottom="0.393055555555556" header="0" footer="0.196527777777778"/>
  <pageSetup paperSize="9" scale="88" fitToHeight="0" orientation="portrait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</vt:lpstr>
      <vt:lpstr>收支总表</vt:lpstr>
      <vt:lpstr>一般公共预算收入</vt:lpstr>
      <vt:lpstr>一般预算支出-功能</vt:lpstr>
      <vt:lpstr>一般预算支出-经济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李文彦</dc:creator>
  <cp:lastModifiedBy>Pandada</cp:lastModifiedBy>
  <dcterms:created xsi:type="dcterms:W3CDTF">2015-01-25T10:15:00Z</dcterms:created>
  <cp:lastPrinted>2019-01-16T01:56:00Z</cp:lastPrinted>
  <dcterms:modified xsi:type="dcterms:W3CDTF">2019-04-03T02:36:42Z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14</vt:lpwstr>
  </property>
  <property fmtid="{D5CDD505-2E9C-101B-9397-08002B2CF9AE}" pid="3" name="KSOProductBuildVer">
    <vt:lpwstr>2052-11.1.0.8527</vt:lpwstr>
  </property>
</Properties>
</file>