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280" windowHeight="11790" activeTab="3"/>
  </bookViews>
  <sheets>
    <sheet name="封面" sheetId="4" r:id="rId1"/>
    <sheet name="一般公共预算收入" sheetId="5" r:id="rId2"/>
    <sheet name="功能科目" sheetId="1" r:id="rId3"/>
    <sheet name="政府预算经济科目" sheetId="2" r:id="rId4"/>
    <sheet name="Sheet3" sheetId="3" r:id="rId5"/>
  </sheets>
  <definedNames>
    <definedName name="_xlnm.Print_Titles" localSheetId="1">一般公共预算收入!$1:$4</definedName>
  </definedNames>
  <calcPr calcId="145621"/>
</workbook>
</file>

<file path=xl/calcChain.xml><?xml version="1.0" encoding="utf-8"?>
<calcChain xmlns="http://schemas.openxmlformats.org/spreadsheetml/2006/main">
  <c r="E29" i="5" l="1"/>
  <c r="E41" i="5"/>
  <c r="E93" i="2"/>
  <c r="E1158" i="1"/>
  <c r="E1161" i="1"/>
  <c r="E670" i="1"/>
  <c r="E5" i="1" s="1"/>
  <c r="E1170" i="1" s="1"/>
  <c r="E722" i="1"/>
  <c r="E708" i="1"/>
  <c r="E693" i="1"/>
  <c r="E689" i="1"/>
  <c r="E266" i="1" l="1"/>
  <c r="E232" i="1"/>
  <c r="E226" i="1"/>
  <c r="E219" i="1"/>
  <c r="E211" i="1"/>
  <c r="E63" i="1"/>
  <c r="E7" i="1"/>
  <c r="E28" i="1"/>
  <c r="D90" i="2" l="1"/>
  <c r="D88" i="2"/>
  <c r="D87" i="2" s="1"/>
  <c r="D83" i="2"/>
  <c r="D81" i="2"/>
  <c r="D76" i="2"/>
  <c r="D73" i="2"/>
  <c r="D68" i="2"/>
  <c r="D65" i="2"/>
  <c r="D60" i="2"/>
  <c r="D57" i="2"/>
  <c r="D51" i="2"/>
  <c r="D48" i="2"/>
  <c r="D44" i="2"/>
  <c r="D41" i="2"/>
  <c r="D37" i="2"/>
  <c r="D30" i="2"/>
  <c r="D22" i="2"/>
  <c r="D11" i="2"/>
  <c r="D6" i="2"/>
  <c r="D1167" i="1"/>
  <c r="D1165" i="1"/>
  <c r="D1164" i="1" s="1"/>
  <c r="D1160" i="1"/>
  <c r="D1158" i="1" s="1"/>
  <c r="D1156" i="1"/>
  <c r="D1153" i="1"/>
  <c r="D1152" i="1" s="1"/>
  <c r="D1150" i="1"/>
  <c r="D1148" i="1"/>
  <c r="D1145" i="1"/>
  <c r="D1139" i="1"/>
  <c r="D1125" i="1"/>
  <c r="D1110" i="1"/>
  <c r="D1105" i="1"/>
  <c r="D1101" i="1"/>
  <c r="D1092" i="1"/>
  <c r="D1089" i="1"/>
  <c r="D1074" i="1"/>
  <c r="D1054" i="1"/>
  <c r="D1053" i="1" s="1"/>
  <c r="D1051" i="1"/>
  <c r="D1050" i="1" s="1"/>
  <c r="D1047" i="1"/>
  <c r="D1041" i="1"/>
  <c r="D1034" i="1"/>
  <c r="D1024" i="1"/>
  <c r="D1017" i="1"/>
  <c r="D1010" i="1"/>
  <c r="D1003" i="1"/>
  <c r="D994" i="1"/>
  <c r="D980" i="1"/>
  <c r="D978" i="1"/>
  <c r="D974" i="1"/>
  <c r="D969" i="1"/>
  <c r="D964" i="1"/>
  <c r="D954" i="1"/>
  <c r="D931" i="1"/>
  <c r="D927" i="1"/>
  <c r="D920" i="1"/>
  <c r="D913" i="1"/>
  <c r="D907" i="1"/>
  <c r="D896" i="1"/>
  <c r="D868" i="1"/>
  <c r="D840" i="1"/>
  <c r="D815" i="1"/>
  <c r="D812" i="1"/>
  <c r="D810" i="1"/>
  <c r="D808" i="1"/>
  <c r="D805" i="1"/>
  <c r="D803" i="1"/>
  <c r="D791" i="1"/>
  <c r="D790" i="1" s="1"/>
  <c r="D788" i="1"/>
  <c r="D786" i="1"/>
  <c r="D784" i="1"/>
  <c r="D778" i="1"/>
  <c r="D776" i="1"/>
  <c r="D770" i="1"/>
  <c r="D764" i="1"/>
  <c r="D756" i="1"/>
  <c r="D752" i="1"/>
  <c r="D743" i="1"/>
  <c r="D740" i="1"/>
  <c r="D737" i="1"/>
  <c r="D733" i="1"/>
  <c r="D727" i="1"/>
  <c r="D722" i="1"/>
  <c r="D712" i="1"/>
  <c r="D708" i="1"/>
  <c r="D705" i="1"/>
  <c r="D693" i="1"/>
  <c r="D689" i="1"/>
  <c r="D676" i="1"/>
  <c r="D671" i="1"/>
  <c r="D668" i="1"/>
  <c r="D663" i="1"/>
  <c r="D659" i="1"/>
  <c r="D656" i="1"/>
  <c r="D653" i="1"/>
  <c r="D650" i="1"/>
  <c r="D647" i="1"/>
  <c r="D642" i="1"/>
  <c r="D637" i="1"/>
  <c r="D628" i="1"/>
  <c r="D621" i="1"/>
  <c r="D615" i="1"/>
  <c r="D607" i="1"/>
  <c r="D597" i="1"/>
  <c r="D593" i="1"/>
  <c r="D584" i="1"/>
  <c r="D582" i="1"/>
  <c r="D571" i="1"/>
  <c r="D557" i="1"/>
  <c r="D552" i="1"/>
  <c r="D541" i="1"/>
  <c r="D530" i="1"/>
  <c r="D522" i="1"/>
  <c r="D508" i="1"/>
  <c r="D504" i="1"/>
  <c r="D501" i="1"/>
  <c r="D497" i="1"/>
  <c r="D490" i="1"/>
  <c r="D485" i="1"/>
  <c r="D480" i="1"/>
  <c r="D474" i="1"/>
  <c r="D468" i="1"/>
  <c r="D459" i="1"/>
  <c r="D454" i="1"/>
  <c r="D451" i="1"/>
  <c r="D444" i="1"/>
  <c r="D438" i="1"/>
  <c r="D434" i="1"/>
  <c r="D430" i="1"/>
  <c r="D426" i="1"/>
  <c r="D420" i="1"/>
  <c r="D413" i="1"/>
  <c r="D404" i="1"/>
  <c r="D399" i="1"/>
  <c r="D395" i="1"/>
  <c r="D386" i="1"/>
  <c r="D378" i="1"/>
  <c r="D370" i="1"/>
  <c r="D361" i="1"/>
  <c r="D352" i="1"/>
  <c r="D338" i="1"/>
  <c r="D329" i="1"/>
  <c r="D317" i="1"/>
  <c r="D310" i="1"/>
  <c r="D288" i="1"/>
  <c r="D278" i="1"/>
  <c r="D275" i="1"/>
  <c r="D266" i="1"/>
  <c r="D264" i="1"/>
  <c r="D262" i="1"/>
  <c r="D260" i="1"/>
  <c r="D256" i="1"/>
  <c r="D250" i="1"/>
  <c r="D244" i="1"/>
  <c r="D238" i="1"/>
  <c r="D232" i="1"/>
  <c r="D226" i="1"/>
  <c r="D219" i="1"/>
  <c r="D211" i="1"/>
  <c r="D204" i="1"/>
  <c r="D198" i="1"/>
  <c r="D189" i="1"/>
  <c r="D182" i="1"/>
  <c r="D175" i="1"/>
  <c r="D162" i="1"/>
  <c r="D152" i="1"/>
  <c r="D140" i="1"/>
  <c r="D129" i="1"/>
  <c r="D120" i="1"/>
  <c r="D105" i="1"/>
  <c r="D95" i="1"/>
  <c r="D86" i="1"/>
  <c r="D74" i="1"/>
  <c r="D63" i="1"/>
  <c r="D52" i="1"/>
  <c r="D40" i="1"/>
  <c r="D28" i="1"/>
  <c r="D19" i="1"/>
  <c r="D7" i="1"/>
  <c r="C51" i="5"/>
  <c r="D51" i="5"/>
  <c r="D45" i="5"/>
  <c r="D20" i="5"/>
  <c r="D6" i="5"/>
  <c r="D41" i="5" l="1"/>
  <c r="D50" i="5"/>
  <c r="D93" i="2"/>
  <c r="D742" i="1"/>
  <c r="D1023" i="1"/>
  <c r="D5" i="2"/>
  <c r="D453" i="1"/>
  <c r="D259" i="1"/>
  <c r="D670" i="1"/>
  <c r="D277" i="1"/>
  <c r="D556" i="1"/>
  <c r="D930" i="1"/>
  <c r="D1109" i="1"/>
  <c r="D6" i="1"/>
  <c r="D507" i="1"/>
  <c r="D814" i="1"/>
  <c r="D1091" i="1"/>
  <c r="D398" i="1"/>
  <c r="D977" i="1"/>
  <c r="D5" i="5"/>
  <c r="E37" i="1"/>
  <c r="D29" i="5" l="1"/>
  <c r="D5" i="1"/>
  <c r="D1170" i="1" s="1"/>
  <c r="C50" i="5"/>
  <c r="E49" i="5"/>
  <c r="E48" i="5"/>
  <c r="C47" i="5"/>
  <c r="C46" i="5" s="1"/>
  <c r="E44" i="5"/>
  <c r="E43" i="5"/>
  <c r="C41" i="5"/>
  <c r="E40" i="5"/>
  <c r="E37" i="5"/>
  <c r="E36" i="5"/>
  <c r="E35" i="5"/>
  <c r="E34" i="5"/>
  <c r="E33" i="5"/>
  <c r="C32" i="5"/>
  <c r="C30" i="5"/>
  <c r="E27" i="5"/>
  <c r="E24" i="5"/>
  <c r="E23" i="5"/>
  <c r="E22" i="5"/>
  <c r="C20" i="5"/>
  <c r="C6" i="5"/>
  <c r="E20" i="5" l="1"/>
  <c r="C29" i="5"/>
  <c r="E47" i="5"/>
  <c r="C5" i="5"/>
  <c r="E10" i="2"/>
  <c r="E17" i="2"/>
  <c r="E18" i="2"/>
  <c r="E19" i="2"/>
  <c r="E25" i="2"/>
  <c r="E26" i="2"/>
  <c r="E27" i="2"/>
  <c r="E29" i="2"/>
  <c r="E31" i="2"/>
  <c r="E32" i="2"/>
  <c r="E33" i="2"/>
  <c r="E34" i="2"/>
  <c r="E35" i="2"/>
  <c r="E36" i="2"/>
  <c r="E38" i="2"/>
  <c r="E40" i="2"/>
  <c r="E42" i="2"/>
  <c r="E43" i="2"/>
  <c r="E45" i="2"/>
  <c r="E46" i="2"/>
  <c r="E47" i="2"/>
  <c r="E49" i="2"/>
  <c r="E50" i="2"/>
  <c r="E54" i="2"/>
  <c r="E58" i="2"/>
  <c r="E59" i="2"/>
  <c r="E61" i="2"/>
  <c r="E62" i="2"/>
  <c r="E63" i="2"/>
  <c r="E64" i="2"/>
  <c r="E66" i="2"/>
  <c r="E67" i="2"/>
  <c r="E69" i="2"/>
  <c r="E70" i="2"/>
  <c r="E71" i="2"/>
  <c r="E72" i="2"/>
  <c r="E74" i="2"/>
  <c r="E75" i="2"/>
  <c r="E77" i="2"/>
  <c r="E78" i="2"/>
  <c r="E79" i="2"/>
  <c r="E80" i="2"/>
  <c r="E82" i="2"/>
  <c r="E84" i="2"/>
  <c r="E89" i="2"/>
  <c r="E91" i="2"/>
  <c r="C90" i="2"/>
  <c r="C88" i="2"/>
  <c r="C87" i="2" s="1"/>
  <c r="C83" i="2"/>
  <c r="C81" i="2" s="1"/>
  <c r="C76" i="2"/>
  <c r="C73" i="2"/>
  <c r="C68" i="2"/>
  <c r="C65" i="2"/>
  <c r="C60" i="2"/>
  <c r="C57" i="2"/>
  <c r="C51" i="2"/>
  <c r="C48" i="2"/>
  <c r="C44" i="2"/>
  <c r="C41" i="2"/>
  <c r="C37" i="2"/>
  <c r="C30" i="2"/>
  <c r="C22" i="2"/>
  <c r="C11" i="2"/>
  <c r="C6" i="2"/>
  <c r="E8" i="1"/>
  <c r="E9" i="1"/>
  <c r="E10" i="1"/>
  <c r="E12" i="1"/>
  <c r="E13" i="1"/>
  <c r="E14" i="1"/>
  <c r="E15" i="1"/>
  <c r="E16" i="1"/>
  <c r="E17" i="1"/>
  <c r="E20" i="1"/>
  <c r="E21" i="1"/>
  <c r="E22" i="1"/>
  <c r="E23" i="1"/>
  <c r="E24" i="1"/>
  <c r="E25" i="1"/>
  <c r="E26" i="1"/>
  <c r="E27" i="1"/>
  <c r="E32" i="1"/>
  <c r="E33" i="1"/>
  <c r="E34" i="1"/>
  <c r="E35" i="1"/>
  <c r="E36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7" i="1"/>
  <c r="E58" i="1"/>
  <c r="E59" i="1"/>
  <c r="E60" i="1"/>
  <c r="E61" i="1"/>
  <c r="E62" i="1"/>
  <c r="E65" i="1"/>
  <c r="E67" i="1"/>
  <c r="E68" i="1"/>
  <c r="E69" i="1"/>
  <c r="E70" i="1"/>
  <c r="E71" i="1"/>
  <c r="E72" i="1"/>
  <c r="E75" i="1"/>
  <c r="E76" i="1"/>
  <c r="E77" i="1"/>
  <c r="E78" i="1"/>
  <c r="E79" i="1"/>
  <c r="E80" i="1"/>
  <c r="E81" i="1"/>
  <c r="E82" i="1"/>
  <c r="E83" i="1"/>
  <c r="E84" i="1"/>
  <c r="E87" i="1"/>
  <c r="E88" i="1"/>
  <c r="E89" i="1"/>
  <c r="E90" i="1"/>
  <c r="E91" i="1"/>
  <c r="E92" i="1"/>
  <c r="E93" i="1"/>
  <c r="E94" i="1"/>
  <c r="E96" i="1"/>
  <c r="E97" i="1"/>
  <c r="E98" i="1"/>
  <c r="E99" i="1"/>
  <c r="E100" i="1"/>
  <c r="E101" i="1"/>
  <c r="E102" i="1"/>
  <c r="E103" i="1"/>
  <c r="E104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1" i="1"/>
  <c r="E122" i="1"/>
  <c r="E123" i="1"/>
  <c r="E124" i="1"/>
  <c r="E125" i="1"/>
  <c r="E126" i="1"/>
  <c r="E127" i="1"/>
  <c r="E130" i="1"/>
  <c r="E131" i="1"/>
  <c r="E132" i="1"/>
  <c r="E133" i="1"/>
  <c r="E134" i="1"/>
  <c r="E135" i="1"/>
  <c r="E136" i="1"/>
  <c r="E137" i="1"/>
  <c r="E138" i="1"/>
  <c r="E139" i="1"/>
  <c r="E141" i="1"/>
  <c r="E142" i="1"/>
  <c r="E143" i="1"/>
  <c r="E144" i="1"/>
  <c r="E145" i="1"/>
  <c r="E146" i="1"/>
  <c r="E147" i="1"/>
  <c r="E148" i="1"/>
  <c r="E149" i="1"/>
  <c r="E150" i="1"/>
  <c r="E151" i="1"/>
  <c r="E153" i="1"/>
  <c r="E154" i="1"/>
  <c r="E155" i="1"/>
  <c r="E156" i="1"/>
  <c r="E157" i="1"/>
  <c r="E158" i="1"/>
  <c r="E159" i="1"/>
  <c r="E160" i="1"/>
  <c r="E161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6" i="1"/>
  <c r="E177" i="1"/>
  <c r="E178" i="1"/>
  <c r="E179" i="1"/>
  <c r="E180" i="1"/>
  <c r="E181" i="1"/>
  <c r="E183" i="1"/>
  <c r="E184" i="1"/>
  <c r="E185" i="1"/>
  <c r="E186" i="1"/>
  <c r="E187" i="1"/>
  <c r="E188" i="1"/>
  <c r="E190" i="1"/>
  <c r="E191" i="1"/>
  <c r="E192" i="1"/>
  <c r="E193" i="1"/>
  <c r="E194" i="1"/>
  <c r="E195" i="1"/>
  <c r="E196" i="1"/>
  <c r="E197" i="1"/>
  <c r="E199" i="1"/>
  <c r="E200" i="1"/>
  <c r="E201" i="1"/>
  <c r="E202" i="1"/>
  <c r="E203" i="1"/>
  <c r="E205" i="1"/>
  <c r="E206" i="1"/>
  <c r="E207" i="1"/>
  <c r="E208" i="1"/>
  <c r="E209" i="1"/>
  <c r="E210" i="1"/>
  <c r="E212" i="1"/>
  <c r="E213" i="1"/>
  <c r="E214" i="1"/>
  <c r="E215" i="1"/>
  <c r="E216" i="1"/>
  <c r="E217" i="1"/>
  <c r="E220" i="1"/>
  <c r="E221" i="1"/>
  <c r="E222" i="1"/>
  <c r="E223" i="1"/>
  <c r="E224" i="1"/>
  <c r="E227" i="1"/>
  <c r="E228" i="1"/>
  <c r="E229" i="1"/>
  <c r="E230" i="1"/>
  <c r="E233" i="1"/>
  <c r="E234" i="1"/>
  <c r="E235" i="1"/>
  <c r="E236" i="1"/>
  <c r="E239" i="1"/>
  <c r="E240" i="1"/>
  <c r="E241" i="1"/>
  <c r="E242" i="1"/>
  <c r="E243" i="1"/>
  <c r="E245" i="1"/>
  <c r="E246" i="1"/>
  <c r="E247" i="1"/>
  <c r="E248" i="1"/>
  <c r="E249" i="1"/>
  <c r="E251" i="1"/>
  <c r="E252" i="1"/>
  <c r="E253" i="1"/>
  <c r="E254" i="1"/>
  <c r="E255" i="1"/>
  <c r="E257" i="1"/>
  <c r="E258" i="1"/>
  <c r="E261" i="1"/>
  <c r="E263" i="1"/>
  <c r="E265" i="1"/>
  <c r="E268" i="1"/>
  <c r="E269" i="1"/>
  <c r="E270" i="1"/>
  <c r="E271" i="1"/>
  <c r="E272" i="1"/>
  <c r="E273" i="1"/>
  <c r="E274" i="1"/>
  <c r="E276" i="1"/>
  <c r="E279" i="1"/>
  <c r="E280" i="1"/>
  <c r="E281" i="1"/>
  <c r="E282" i="1"/>
  <c r="E283" i="1"/>
  <c r="E284" i="1"/>
  <c r="E285" i="1"/>
  <c r="E286" i="1"/>
  <c r="E287" i="1"/>
  <c r="E290" i="1"/>
  <c r="E291" i="1"/>
  <c r="E292" i="1"/>
  <c r="E293" i="1"/>
  <c r="E294" i="1"/>
  <c r="E295" i="1"/>
  <c r="E296" i="1"/>
  <c r="E297" i="1"/>
  <c r="E298" i="1"/>
  <c r="E300" i="1"/>
  <c r="E301" i="1"/>
  <c r="E302" i="1"/>
  <c r="E303" i="1"/>
  <c r="E304" i="1"/>
  <c r="E305" i="1"/>
  <c r="E306" i="1"/>
  <c r="E308" i="1"/>
  <c r="E311" i="1"/>
  <c r="E312" i="1"/>
  <c r="E313" i="1"/>
  <c r="E314" i="1"/>
  <c r="E315" i="1"/>
  <c r="E316" i="1"/>
  <c r="E318" i="1"/>
  <c r="E319" i="1"/>
  <c r="E320" i="1"/>
  <c r="E321" i="1"/>
  <c r="E322" i="1"/>
  <c r="E323" i="1"/>
  <c r="E324" i="1"/>
  <c r="E325" i="1"/>
  <c r="E326" i="1"/>
  <c r="E327" i="1"/>
  <c r="E328" i="1"/>
  <c r="E330" i="1"/>
  <c r="E331" i="1"/>
  <c r="E332" i="1"/>
  <c r="E333" i="1"/>
  <c r="E334" i="1"/>
  <c r="E335" i="1"/>
  <c r="E336" i="1"/>
  <c r="E337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3" i="1"/>
  <c r="E354" i="1"/>
  <c r="E355" i="1"/>
  <c r="E356" i="1"/>
  <c r="E357" i="1"/>
  <c r="E358" i="1"/>
  <c r="E359" i="1"/>
  <c r="E360" i="1"/>
  <c r="E362" i="1"/>
  <c r="E363" i="1"/>
  <c r="E364" i="1"/>
  <c r="E365" i="1"/>
  <c r="E366" i="1"/>
  <c r="E367" i="1"/>
  <c r="E368" i="1"/>
  <c r="E369" i="1"/>
  <c r="E371" i="1"/>
  <c r="E372" i="1"/>
  <c r="E373" i="1"/>
  <c r="E374" i="1"/>
  <c r="E375" i="1"/>
  <c r="E376" i="1"/>
  <c r="E377" i="1"/>
  <c r="E379" i="1"/>
  <c r="E380" i="1"/>
  <c r="E381" i="1"/>
  <c r="E382" i="1"/>
  <c r="E383" i="1"/>
  <c r="E384" i="1"/>
  <c r="E385" i="1"/>
  <c r="E387" i="1"/>
  <c r="E388" i="1"/>
  <c r="E389" i="1"/>
  <c r="E390" i="1"/>
  <c r="E391" i="1"/>
  <c r="E392" i="1"/>
  <c r="E393" i="1"/>
  <c r="E394" i="1"/>
  <c r="E397" i="1"/>
  <c r="E400" i="1"/>
  <c r="E401" i="1"/>
  <c r="E402" i="1"/>
  <c r="E403" i="1"/>
  <c r="E409" i="1"/>
  <c r="E410" i="1"/>
  <c r="E411" i="1"/>
  <c r="E412" i="1"/>
  <c r="E414" i="1"/>
  <c r="E416" i="1"/>
  <c r="E419" i="1"/>
  <c r="E421" i="1"/>
  <c r="E422" i="1"/>
  <c r="E423" i="1"/>
  <c r="E424" i="1"/>
  <c r="E425" i="1"/>
  <c r="E427" i="1"/>
  <c r="E428" i="1"/>
  <c r="E429" i="1"/>
  <c r="E431" i="1"/>
  <c r="E432" i="1"/>
  <c r="E433" i="1"/>
  <c r="E435" i="1"/>
  <c r="E436" i="1"/>
  <c r="E437" i="1"/>
  <c r="E439" i="1"/>
  <c r="E440" i="1"/>
  <c r="E442" i="1"/>
  <c r="E443" i="1"/>
  <c r="E447" i="1"/>
  <c r="E448" i="1"/>
  <c r="E449" i="1"/>
  <c r="E455" i="1"/>
  <c r="E456" i="1"/>
  <c r="E457" i="1"/>
  <c r="E458" i="1"/>
  <c r="E460" i="1"/>
  <c r="E461" i="1"/>
  <c r="E462" i="1"/>
  <c r="E463" i="1"/>
  <c r="E464" i="1"/>
  <c r="E465" i="1"/>
  <c r="E466" i="1"/>
  <c r="E467" i="1"/>
  <c r="E469" i="1"/>
  <c r="E470" i="1"/>
  <c r="E471" i="1"/>
  <c r="E472" i="1"/>
  <c r="E473" i="1"/>
  <c r="E475" i="1"/>
  <c r="E476" i="1"/>
  <c r="E477" i="1"/>
  <c r="E478" i="1"/>
  <c r="E479" i="1"/>
  <c r="E481" i="1"/>
  <c r="E482" i="1"/>
  <c r="E483" i="1"/>
  <c r="E484" i="1"/>
  <c r="E486" i="1"/>
  <c r="E487" i="1"/>
  <c r="E488" i="1"/>
  <c r="E489" i="1"/>
  <c r="E491" i="1"/>
  <c r="E492" i="1"/>
  <c r="E493" i="1"/>
  <c r="E494" i="1"/>
  <c r="E495" i="1"/>
  <c r="E496" i="1"/>
  <c r="E498" i="1"/>
  <c r="E499" i="1"/>
  <c r="E500" i="1"/>
  <c r="E502" i="1"/>
  <c r="E503" i="1"/>
  <c r="E505" i="1"/>
  <c r="E506" i="1"/>
  <c r="E509" i="1"/>
  <c r="E510" i="1"/>
  <c r="E512" i="1"/>
  <c r="E513" i="1"/>
  <c r="E514" i="1"/>
  <c r="E515" i="1"/>
  <c r="E516" i="1"/>
  <c r="E517" i="1"/>
  <c r="E518" i="1"/>
  <c r="E519" i="1"/>
  <c r="E520" i="1"/>
  <c r="E523" i="1"/>
  <c r="E524" i="1"/>
  <c r="E525" i="1"/>
  <c r="E526" i="1"/>
  <c r="E527" i="1"/>
  <c r="E528" i="1"/>
  <c r="E529" i="1"/>
  <c r="E531" i="1"/>
  <c r="E532" i="1"/>
  <c r="E533" i="1"/>
  <c r="E534" i="1"/>
  <c r="E535" i="1"/>
  <c r="E536" i="1"/>
  <c r="E537" i="1"/>
  <c r="E538" i="1"/>
  <c r="E539" i="1"/>
  <c r="E540" i="1"/>
  <c r="E542" i="1"/>
  <c r="E543" i="1"/>
  <c r="E544" i="1"/>
  <c r="E545" i="1"/>
  <c r="E546" i="1"/>
  <c r="E547" i="1"/>
  <c r="E548" i="1"/>
  <c r="E549" i="1"/>
  <c r="E550" i="1"/>
  <c r="E551" i="1"/>
  <c r="E553" i="1"/>
  <c r="E554" i="1"/>
  <c r="E558" i="1"/>
  <c r="E559" i="1"/>
  <c r="E561" i="1"/>
  <c r="E562" i="1"/>
  <c r="E564" i="1"/>
  <c r="E565" i="1"/>
  <c r="E566" i="1"/>
  <c r="E567" i="1"/>
  <c r="E568" i="1"/>
  <c r="E569" i="1"/>
  <c r="E570" i="1"/>
  <c r="E572" i="1"/>
  <c r="E573" i="1"/>
  <c r="E574" i="1"/>
  <c r="E575" i="1"/>
  <c r="E577" i="1"/>
  <c r="E578" i="1"/>
  <c r="E580" i="1"/>
  <c r="E587" i="1"/>
  <c r="E588" i="1"/>
  <c r="E591" i="1"/>
  <c r="E592" i="1"/>
  <c r="E594" i="1"/>
  <c r="E595" i="1"/>
  <c r="E596" i="1"/>
  <c r="E598" i="1"/>
  <c r="E599" i="1"/>
  <c r="E600" i="1"/>
  <c r="E601" i="1"/>
  <c r="E602" i="1"/>
  <c r="E603" i="1"/>
  <c r="E604" i="1"/>
  <c r="E605" i="1"/>
  <c r="E606" i="1"/>
  <c r="E611" i="1"/>
  <c r="E617" i="1"/>
  <c r="E618" i="1"/>
  <c r="E624" i="1"/>
  <c r="E625" i="1"/>
  <c r="E627" i="1"/>
  <c r="E629" i="1"/>
  <c r="E630" i="1"/>
  <c r="E631" i="1"/>
  <c r="E634" i="1"/>
  <c r="E635" i="1"/>
  <c r="E643" i="1"/>
  <c r="E644" i="1"/>
  <c r="E645" i="1"/>
  <c r="E646" i="1"/>
  <c r="E652" i="1"/>
  <c r="E654" i="1"/>
  <c r="E657" i="1"/>
  <c r="E658" i="1"/>
  <c r="E660" i="1"/>
  <c r="E664" i="1"/>
  <c r="E665" i="1"/>
  <c r="E666" i="1"/>
  <c r="E667" i="1"/>
  <c r="E672" i="1"/>
  <c r="E673" i="1"/>
  <c r="E674" i="1"/>
  <c r="E675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90" i="1"/>
  <c r="E694" i="1"/>
  <c r="E695" i="1"/>
  <c r="E696" i="1"/>
  <c r="E697" i="1"/>
  <c r="E698" i="1"/>
  <c r="E699" i="1"/>
  <c r="E700" i="1"/>
  <c r="E703" i="1"/>
  <c r="E706" i="1"/>
  <c r="E707" i="1"/>
  <c r="E713" i="1"/>
  <c r="E715" i="1"/>
  <c r="E716" i="1"/>
  <c r="E717" i="1"/>
  <c r="E718" i="1"/>
  <c r="E719" i="1"/>
  <c r="E720" i="1"/>
  <c r="E726" i="1"/>
  <c r="E728" i="1"/>
  <c r="E730" i="1"/>
  <c r="E731" i="1"/>
  <c r="E732" i="1"/>
  <c r="E735" i="1"/>
  <c r="E739" i="1"/>
  <c r="E741" i="1"/>
  <c r="E744" i="1"/>
  <c r="E745" i="1"/>
  <c r="E746" i="1"/>
  <c r="E747" i="1"/>
  <c r="E748" i="1"/>
  <c r="E749" i="1"/>
  <c r="E750" i="1"/>
  <c r="E751" i="1"/>
  <c r="E753" i="1"/>
  <c r="E754" i="1"/>
  <c r="E755" i="1"/>
  <c r="E757" i="1"/>
  <c r="E759" i="1"/>
  <c r="E760" i="1"/>
  <c r="E761" i="1"/>
  <c r="E762" i="1"/>
  <c r="E765" i="1"/>
  <c r="E766" i="1"/>
  <c r="E767" i="1"/>
  <c r="E768" i="1"/>
  <c r="E769" i="1"/>
  <c r="E771" i="1"/>
  <c r="E772" i="1"/>
  <c r="E773" i="1"/>
  <c r="E774" i="1"/>
  <c r="E775" i="1"/>
  <c r="E777" i="1"/>
  <c r="E779" i="1"/>
  <c r="E780" i="1"/>
  <c r="E781" i="1"/>
  <c r="E782" i="1"/>
  <c r="E785" i="1"/>
  <c r="E787" i="1"/>
  <c r="E789" i="1"/>
  <c r="E792" i="1"/>
  <c r="E793" i="1"/>
  <c r="E794" i="1"/>
  <c r="E795" i="1"/>
  <c r="E796" i="1"/>
  <c r="E797" i="1"/>
  <c r="E798" i="1"/>
  <c r="E799" i="1"/>
  <c r="E800" i="1"/>
  <c r="E801" i="1"/>
  <c r="E804" i="1"/>
  <c r="E806" i="1"/>
  <c r="E807" i="1"/>
  <c r="E811" i="1"/>
  <c r="E816" i="1"/>
  <c r="E817" i="1"/>
  <c r="E820" i="1"/>
  <c r="E821" i="1"/>
  <c r="E823" i="1"/>
  <c r="E824" i="1"/>
  <c r="E825" i="1"/>
  <c r="E826" i="1"/>
  <c r="E827" i="1"/>
  <c r="E829" i="1"/>
  <c r="E830" i="1"/>
  <c r="E831" i="1"/>
  <c r="E833" i="1"/>
  <c r="E835" i="1"/>
  <c r="E836" i="1"/>
  <c r="E837" i="1"/>
  <c r="E838" i="1"/>
  <c r="E841" i="1"/>
  <c r="E842" i="1"/>
  <c r="E843" i="1"/>
  <c r="E844" i="1"/>
  <c r="E846" i="1"/>
  <c r="E847" i="1"/>
  <c r="E848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9" i="1"/>
  <c r="E870" i="1"/>
  <c r="E871" i="1"/>
  <c r="E872" i="1"/>
  <c r="E873" i="1"/>
  <c r="E875" i="1"/>
  <c r="E876" i="1"/>
  <c r="E877" i="1"/>
  <c r="E878" i="1"/>
  <c r="E879" i="1"/>
  <c r="E880" i="1"/>
  <c r="E881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7" i="1"/>
  <c r="E898" i="1"/>
  <c r="E899" i="1"/>
  <c r="E900" i="1"/>
  <c r="E901" i="1"/>
  <c r="E902" i="1"/>
  <c r="E903" i="1"/>
  <c r="E904" i="1"/>
  <c r="E905" i="1"/>
  <c r="E908" i="1"/>
  <c r="E909" i="1"/>
  <c r="E910" i="1"/>
  <c r="E911" i="1"/>
  <c r="E912" i="1"/>
  <c r="E915" i="1"/>
  <c r="E916" i="1"/>
  <c r="E917" i="1"/>
  <c r="E918" i="1"/>
  <c r="E919" i="1"/>
  <c r="E921" i="1"/>
  <c r="E922" i="1"/>
  <c r="E924" i="1"/>
  <c r="E925" i="1"/>
  <c r="E926" i="1"/>
  <c r="E928" i="1"/>
  <c r="E932" i="1"/>
  <c r="E933" i="1"/>
  <c r="E934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5" i="1"/>
  <c r="E956" i="1"/>
  <c r="E957" i="1"/>
  <c r="E958" i="1"/>
  <c r="E959" i="1"/>
  <c r="E960" i="1"/>
  <c r="E961" i="1"/>
  <c r="E962" i="1"/>
  <c r="E963" i="1"/>
  <c r="E965" i="1"/>
  <c r="E966" i="1"/>
  <c r="E967" i="1"/>
  <c r="E968" i="1"/>
  <c r="E970" i="1"/>
  <c r="E971" i="1"/>
  <c r="E972" i="1"/>
  <c r="E973" i="1"/>
  <c r="E975" i="1"/>
  <c r="E976" i="1"/>
  <c r="E979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5" i="1"/>
  <c r="E996" i="1"/>
  <c r="E997" i="1"/>
  <c r="E998" i="1"/>
  <c r="E1000" i="1"/>
  <c r="E1001" i="1"/>
  <c r="E1004" i="1"/>
  <c r="E1005" i="1"/>
  <c r="E1006" i="1"/>
  <c r="E1007" i="1"/>
  <c r="E1008" i="1"/>
  <c r="E1009" i="1"/>
  <c r="E1011" i="1"/>
  <c r="E1012" i="1"/>
  <c r="E1013" i="1"/>
  <c r="E1014" i="1"/>
  <c r="E1016" i="1"/>
  <c r="E1018" i="1"/>
  <c r="E1019" i="1"/>
  <c r="E1020" i="1"/>
  <c r="E1021" i="1"/>
  <c r="E1022" i="1"/>
  <c r="E1025" i="1"/>
  <c r="E1026" i="1"/>
  <c r="E1027" i="1"/>
  <c r="E1028" i="1"/>
  <c r="E1029" i="1"/>
  <c r="E1030" i="1"/>
  <c r="E1031" i="1"/>
  <c r="E1032" i="1"/>
  <c r="E1035" i="1"/>
  <c r="E1036" i="1"/>
  <c r="E1037" i="1"/>
  <c r="E1038" i="1"/>
  <c r="E1039" i="1"/>
  <c r="E1042" i="1"/>
  <c r="E1043" i="1"/>
  <c r="E1044" i="1"/>
  <c r="E1045" i="1"/>
  <c r="E1046" i="1"/>
  <c r="E1048" i="1"/>
  <c r="E1049" i="1"/>
  <c r="E1052" i="1"/>
  <c r="E1055" i="1"/>
  <c r="E1056" i="1"/>
  <c r="E1057" i="1"/>
  <c r="E1058" i="1"/>
  <c r="E1059" i="1"/>
  <c r="E1060" i="1"/>
  <c r="E1061" i="1"/>
  <c r="E1062" i="1"/>
  <c r="E1063" i="1"/>
  <c r="E1065" i="1"/>
  <c r="E1066" i="1"/>
  <c r="E1067" i="1"/>
  <c r="E1068" i="1"/>
  <c r="E1069" i="1"/>
  <c r="E1070" i="1"/>
  <c r="E1071" i="1"/>
  <c r="E1072" i="1"/>
  <c r="E1073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90" i="1"/>
  <c r="E1093" i="1"/>
  <c r="E1094" i="1"/>
  <c r="E1095" i="1"/>
  <c r="E1096" i="1"/>
  <c r="E1097" i="1"/>
  <c r="E1098" i="1"/>
  <c r="E1099" i="1"/>
  <c r="E1100" i="1"/>
  <c r="E1103" i="1"/>
  <c r="E1104" i="1"/>
  <c r="E1106" i="1"/>
  <c r="E1107" i="1"/>
  <c r="E1108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40" i="1"/>
  <c r="E1141" i="1"/>
  <c r="E1142" i="1"/>
  <c r="E1143" i="1"/>
  <c r="E1144" i="1"/>
  <c r="E1146" i="1"/>
  <c r="E1147" i="1"/>
  <c r="E1149" i="1"/>
  <c r="E1151" i="1"/>
  <c r="E1154" i="1"/>
  <c r="E1155" i="1"/>
  <c r="E1157" i="1"/>
  <c r="E1159" i="1"/>
  <c r="E1166" i="1"/>
  <c r="E1168" i="1"/>
  <c r="E1169" i="1"/>
  <c r="C1167" i="1"/>
  <c r="C1165" i="1"/>
  <c r="C1164" i="1" s="1"/>
  <c r="C1160" i="1"/>
  <c r="C1158" i="1"/>
  <c r="C1156" i="1"/>
  <c r="C1153" i="1"/>
  <c r="C1152" i="1" s="1"/>
  <c r="C1150" i="1"/>
  <c r="C1148" i="1" s="1"/>
  <c r="C1145" i="1"/>
  <c r="C1139" i="1"/>
  <c r="C1125" i="1"/>
  <c r="C1110" i="1"/>
  <c r="C1105" i="1"/>
  <c r="C1101" i="1"/>
  <c r="C1092" i="1"/>
  <c r="C1089" i="1"/>
  <c r="C1074" i="1"/>
  <c r="C1054" i="1"/>
  <c r="C1051" i="1"/>
  <c r="C1050" i="1" s="1"/>
  <c r="C1047" i="1"/>
  <c r="C1041" i="1"/>
  <c r="C1034" i="1"/>
  <c r="C1024" i="1"/>
  <c r="C1017" i="1"/>
  <c r="C1010" i="1"/>
  <c r="C1003" i="1"/>
  <c r="C994" i="1"/>
  <c r="C980" i="1"/>
  <c r="C978" i="1"/>
  <c r="C974" i="1"/>
  <c r="C969" i="1"/>
  <c r="C964" i="1"/>
  <c r="C954" i="1"/>
  <c r="C931" i="1"/>
  <c r="C927" i="1"/>
  <c r="C920" i="1"/>
  <c r="C913" i="1"/>
  <c r="C907" i="1"/>
  <c r="C896" i="1"/>
  <c r="C868" i="1"/>
  <c r="C840" i="1"/>
  <c r="C815" i="1"/>
  <c r="C812" i="1"/>
  <c r="C810" i="1"/>
  <c r="C808" i="1"/>
  <c r="C805" i="1"/>
  <c r="C803" i="1"/>
  <c r="C791" i="1"/>
  <c r="C788" i="1"/>
  <c r="C786" i="1"/>
  <c r="C784" i="1"/>
  <c r="C778" i="1"/>
  <c r="C776" i="1"/>
  <c r="C770" i="1"/>
  <c r="C764" i="1"/>
  <c r="C756" i="1"/>
  <c r="C752" i="1"/>
  <c r="C743" i="1"/>
  <c r="C740" i="1"/>
  <c r="C737" i="1"/>
  <c r="C733" i="1"/>
  <c r="C727" i="1"/>
  <c r="C722" i="1"/>
  <c r="C712" i="1"/>
  <c r="C708" i="1"/>
  <c r="C705" i="1"/>
  <c r="C693" i="1"/>
  <c r="C689" i="1"/>
  <c r="C676" i="1"/>
  <c r="C671" i="1"/>
  <c r="C668" i="1"/>
  <c r="C663" i="1"/>
  <c r="C659" i="1"/>
  <c r="C656" i="1"/>
  <c r="C653" i="1"/>
  <c r="C650" i="1"/>
  <c r="C647" i="1"/>
  <c r="C642" i="1"/>
  <c r="C637" i="1"/>
  <c r="C628" i="1"/>
  <c r="C621" i="1"/>
  <c r="C615" i="1"/>
  <c r="C607" i="1"/>
  <c r="C597" i="1"/>
  <c r="C593" i="1"/>
  <c r="C584" i="1"/>
  <c r="C582" i="1" s="1"/>
  <c r="C571" i="1"/>
  <c r="C557" i="1"/>
  <c r="C552" i="1"/>
  <c r="C541" i="1"/>
  <c r="C530" i="1"/>
  <c r="C522" i="1"/>
  <c r="C508" i="1"/>
  <c r="C504" i="1"/>
  <c r="C501" i="1"/>
  <c r="C497" i="1"/>
  <c r="C490" i="1"/>
  <c r="C485" i="1"/>
  <c r="C480" i="1"/>
  <c r="C474" i="1"/>
  <c r="C468" i="1"/>
  <c r="C459" i="1"/>
  <c r="C454" i="1"/>
  <c r="C451" i="1"/>
  <c r="C444" i="1"/>
  <c r="C438" i="1"/>
  <c r="C434" i="1"/>
  <c r="C430" i="1"/>
  <c r="C426" i="1"/>
  <c r="C420" i="1"/>
  <c r="C413" i="1"/>
  <c r="C404" i="1"/>
  <c r="C399" i="1"/>
  <c r="C395" i="1"/>
  <c r="C386" i="1"/>
  <c r="C378" i="1"/>
  <c r="C370" i="1"/>
  <c r="C361" i="1"/>
  <c r="C352" i="1"/>
  <c r="C338" i="1"/>
  <c r="C329" i="1"/>
  <c r="C317" i="1"/>
  <c r="C310" i="1"/>
  <c r="C288" i="1"/>
  <c r="C278" i="1"/>
  <c r="C275" i="1"/>
  <c r="C266" i="1"/>
  <c r="C264" i="1"/>
  <c r="C262" i="1"/>
  <c r="C260" i="1"/>
  <c r="C256" i="1"/>
  <c r="C250" i="1"/>
  <c r="C244" i="1"/>
  <c r="C238" i="1"/>
  <c r="C232" i="1"/>
  <c r="C226" i="1"/>
  <c r="C219" i="1"/>
  <c r="C211" i="1"/>
  <c r="C204" i="1"/>
  <c r="C198" i="1"/>
  <c r="C189" i="1"/>
  <c r="C182" i="1"/>
  <c r="C175" i="1"/>
  <c r="C162" i="1"/>
  <c r="C152" i="1"/>
  <c r="C140" i="1"/>
  <c r="C129" i="1"/>
  <c r="C120" i="1"/>
  <c r="C105" i="1"/>
  <c r="C95" i="1"/>
  <c r="C86" i="1"/>
  <c r="C74" i="1"/>
  <c r="C63" i="1"/>
  <c r="C52" i="1"/>
  <c r="C40" i="1"/>
  <c r="C28" i="1"/>
  <c r="C19" i="1"/>
  <c r="C7" i="1"/>
  <c r="E5" i="5" l="1"/>
  <c r="C1023" i="1"/>
  <c r="C1109" i="1"/>
  <c r="C53" i="5"/>
  <c r="C742" i="1"/>
  <c r="C930" i="1"/>
  <c r="C259" i="1"/>
  <c r="D53" i="5"/>
  <c r="C398" i="1"/>
  <c r="C5" i="2"/>
  <c r="C93" i="2" s="1"/>
  <c r="C556" i="1"/>
  <c r="C814" i="1"/>
  <c r="C670" i="1"/>
  <c r="C277" i="1"/>
  <c r="C1091" i="1"/>
  <c r="C6" i="1"/>
  <c r="C507" i="1"/>
  <c r="C977" i="1"/>
  <c r="C453" i="1"/>
  <c r="C790" i="1"/>
  <c r="C1053" i="1"/>
  <c r="E46" i="5"/>
  <c r="E90" i="2"/>
  <c r="E76" i="2"/>
  <c r="E73" i="2"/>
  <c r="E68" i="2"/>
  <c r="E65" i="2"/>
  <c r="E60" i="2"/>
  <c r="E57" i="2"/>
  <c r="E48" i="2"/>
  <c r="E44" i="2"/>
  <c r="E41" i="2"/>
  <c r="E30" i="2"/>
  <c r="E1165" i="1"/>
  <c r="E1156" i="1"/>
  <c r="E1145" i="1"/>
  <c r="E1139" i="1"/>
  <c r="E1125" i="1"/>
  <c r="E1110" i="1"/>
  <c r="E1105" i="1"/>
  <c r="E1092" i="1"/>
  <c r="E1089" i="1"/>
  <c r="E1074" i="1"/>
  <c r="E1051" i="1"/>
  <c r="E1047" i="1"/>
  <c r="E1041" i="1"/>
  <c r="E1017" i="1"/>
  <c r="E1003" i="1"/>
  <c r="E980" i="1"/>
  <c r="E978" i="1"/>
  <c r="E974" i="1"/>
  <c r="E969" i="1"/>
  <c r="E964" i="1"/>
  <c r="E954" i="1"/>
  <c r="E907" i="1"/>
  <c r="E810" i="1"/>
  <c r="E805" i="1"/>
  <c r="E803" i="1"/>
  <c r="E788" i="1"/>
  <c r="E786" i="1"/>
  <c r="E784" i="1"/>
  <c r="E776" i="1"/>
  <c r="E770" i="1"/>
  <c r="E764" i="1"/>
  <c r="E752" i="1"/>
  <c r="E743" i="1"/>
  <c r="E740" i="1"/>
  <c r="E705" i="1"/>
  <c r="E676" i="1"/>
  <c r="E671" i="1"/>
  <c r="E663" i="1"/>
  <c r="E656" i="1"/>
  <c r="E642" i="1"/>
  <c r="E597" i="1"/>
  <c r="E593" i="1"/>
  <c r="E541" i="1"/>
  <c r="E530" i="1"/>
  <c r="E522" i="1"/>
  <c r="E504" i="1"/>
  <c r="E501" i="1"/>
  <c r="E497" i="1"/>
  <c r="E490" i="1"/>
  <c r="E485" i="1"/>
  <c r="E480" i="1"/>
  <c r="E474" i="1"/>
  <c r="E468" i="1"/>
  <c r="E454" i="1"/>
  <c r="E434" i="1"/>
  <c r="E430" i="1"/>
  <c r="E426" i="1"/>
  <c r="E420" i="1"/>
  <c r="E399" i="1"/>
  <c r="E386" i="1"/>
  <c r="E378" i="1"/>
  <c r="E370" i="1"/>
  <c r="E361" i="1"/>
  <c r="E352" i="1"/>
  <c r="E329" i="1"/>
  <c r="E317" i="1"/>
  <c r="E310" i="1"/>
  <c r="E275" i="1"/>
  <c r="E264" i="1"/>
  <c r="E262" i="1"/>
  <c r="E260" i="1"/>
  <c r="E256" i="1"/>
  <c r="E250" i="1"/>
  <c r="E244" i="1"/>
  <c r="E238" i="1"/>
  <c r="E204" i="1"/>
  <c r="E198" i="1"/>
  <c r="E189" i="1"/>
  <c r="E182" i="1"/>
  <c r="E175" i="1"/>
  <c r="E162" i="1"/>
  <c r="E152" i="1"/>
  <c r="E140" i="1"/>
  <c r="E129" i="1"/>
  <c r="E105" i="1"/>
  <c r="E95" i="1"/>
  <c r="E86" i="1"/>
  <c r="E52" i="1"/>
  <c r="E40" i="1"/>
  <c r="E53" i="5" l="1"/>
  <c r="C5" i="1"/>
  <c r="C1170" i="1" s="1"/>
  <c r="E278" i="1"/>
  <c r="E1152" i="1"/>
  <c r="E1153" i="1"/>
  <c r="E87" i="2"/>
  <c r="E88" i="2"/>
  <c r="E453" i="1"/>
  <c r="E459" i="1"/>
  <c r="E1023" i="1"/>
  <c r="E1148" i="1"/>
  <c r="E1150" i="1"/>
  <c r="E1050" i="1"/>
  <c r="E1164" i="1"/>
  <c r="E1109" i="1"/>
  <c r="E1167" i="1" l="1"/>
</calcChain>
</file>

<file path=xl/sharedStrings.xml><?xml version="1.0" encoding="utf-8"?>
<sst xmlns="http://schemas.openxmlformats.org/spreadsheetml/2006/main" count="1349" uniqueCount="1083">
  <si>
    <t>附件7-3：</t>
    <phoneticPr fontId="4" type="noConversion"/>
  </si>
  <si>
    <t>（功能分类支出）</t>
    <phoneticPr fontId="4" type="noConversion"/>
  </si>
  <si>
    <t>科目号</t>
    <phoneticPr fontId="4" type="noConversion"/>
  </si>
  <si>
    <t>科目名称</t>
    <phoneticPr fontId="4" type="noConversion"/>
  </si>
  <si>
    <t>一、一般公共预算支出</t>
    <phoneticPr fontId="4" type="noConversion"/>
  </si>
  <si>
    <t>一般公共服务支出</t>
  </si>
  <si>
    <t xml:space="preserve">  人大事务</t>
    <phoneticPr fontId="4" type="noConversion"/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</si>
  <si>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</si>
  <si>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</si>
  <si>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</si>
  <si>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</si>
  <si>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</si>
  <si>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</si>
  <si>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</si>
  <si>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</si>
  <si>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</si>
  <si>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</si>
  <si>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</si>
  <si>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 政协事务</t>
    <phoneticPr fontId="4" type="noConversion"/>
  </si>
  <si>
    <t>政协会议</t>
  </si>
  <si>
    <t>委员视察</t>
  </si>
  <si>
    <t>参政议政</t>
  </si>
  <si>
    <t>其他政协事务支出</t>
  </si>
  <si>
    <t xml:space="preserve">  政府办公厅（室）及相关机构事务</t>
    <phoneticPr fontId="4" type="noConversion"/>
  </si>
  <si>
    <t>专项服务</t>
  </si>
  <si>
    <t>专项业务活动</t>
  </si>
  <si>
    <t>政务公开审批</t>
  </si>
  <si>
    <t>法制建设</t>
  </si>
  <si>
    <t>信访事务</t>
  </si>
  <si>
    <t>参事事务</t>
  </si>
  <si>
    <t>其他政府办公厅（室）及相关机构事务支出</t>
  </si>
  <si>
    <t xml:space="preserve">  发展与改革事务</t>
    <phoneticPr fontId="4" type="noConversion"/>
  </si>
  <si>
    <t>战略规划与实施</t>
  </si>
  <si>
    <t>日常经济运行调节</t>
  </si>
  <si>
    <t>社会事业发展规划</t>
  </si>
  <si>
    <t>经济体制改革研究</t>
  </si>
  <si>
    <t>物价管理</t>
  </si>
  <si>
    <t>应对气候变化管理事务</t>
  </si>
  <si>
    <t>其他发展与改革事务支出</t>
  </si>
  <si>
    <t xml:space="preserve">  统计信息事务</t>
    <phoneticPr fontId="4" type="noConversion"/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</si>
  <si>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</si>
  <si>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</si>
  <si>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</si>
  <si>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</si>
  <si>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</si>
  <si>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</si>
  <si>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 财政事务</t>
    <phoneticPr fontId="4" type="noConversion"/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</si>
  <si>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</si>
  <si>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</si>
  <si>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</si>
  <si>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</si>
  <si>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</si>
  <si>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</si>
  <si>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 税收事务</t>
    <phoneticPr fontId="4" type="noConversion"/>
  </si>
  <si>
    <t>税务办案</t>
  </si>
  <si>
    <t>税务登记证及发票管理</t>
  </si>
  <si>
    <t>代扣代收代征税款手续费</t>
  </si>
  <si>
    <t>税务宣传</t>
  </si>
  <si>
    <t>协税护税</t>
  </si>
  <si>
    <t>其他税收事务支出</t>
    <phoneticPr fontId="4" type="noConversion"/>
  </si>
  <si>
    <t xml:space="preserve">  审计事务</t>
    <phoneticPr fontId="4" type="noConversion"/>
  </si>
  <si>
    <t>审计业务</t>
  </si>
  <si>
    <t>审计管理</t>
  </si>
  <si>
    <t>其他审计事务支出</t>
  </si>
  <si>
    <t xml:space="preserve">  海关事务</t>
    <phoneticPr fontId="4" type="noConversion"/>
  </si>
  <si>
    <t>收费业务</t>
  </si>
  <si>
    <t>缉私办案</t>
  </si>
  <si>
    <t>口岸电子执法系统建设与维护</t>
  </si>
  <si>
    <t>其他海关事务支出</t>
  </si>
  <si>
    <t xml:space="preserve">  人力资源事务</t>
    <phoneticPr fontId="4" type="noConversion"/>
  </si>
  <si>
    <t>政府特殊津贴</t>
  </si>
  <si>
    <t>资助留学回国人员</t>
  </si>
  <si>
    <t>军队转业干部安置</t>
  </si>
  <si>
    <t>博士后日常经费</t>
  </si>
  <si>
    <t>引进人才费用</t>
  </si>
  <si>
    <t>公务员考核</t>
  </si>
  <si>
    <t>公务员履职能力提升</t>
  </si>
  <si>
    <t>公务员招考</t>
  </si>
  <si>
    <t>公务员综合管理</t>
  </si>
  <si>
    <t>其他人力资源事务支出</t>
  </si>
  <si>
    <t xml:space="preserve">  纪检监察事务</t>
    <phoneticPr fontId="4" type="noConversion"/>
  </si>
  <si>
    <t>大案要案查处</t>
  </si>
  <si>
    <t>派驻派出机构</t>
  </si>
  <si>
    <t>中央巡视</t>
  </si>
  <si>
    <t>其他纪检监察事务支出</t>
  </si>
  <si>
    <t xml:space="preserve">  商贸事务</t>
    <phoneticPr fontId="4" type="noConversion"/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</si>
  <si>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</si>
  <si>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</si>
  <si>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</si>
  <si>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</si>
  <si>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</si>
  <si>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</si>
  <si>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 知识产权事务</t>
    <phoneticPr fontId="4" type="noConversion"/>
  </si>
  <si>
    <t>专利审批</t>
  </si>
  <si>
    <t>国家知识产权战略</t>
  </si>
  <si>
    <t>专利试点和产业化推进</t>
  </si>
  <si>
    <t>专利执法</t>
  </si>
  <si>
    <t>国际组织专项活动</t>
  </si>
  <si>
    <t>知识产权宏观管理</t>
  </si>
  <si>
    <t>其他知识产权事务支出</t>
  </si>
  <si>
    <t xml:space="preserve">  工商行政管理事务</t>
    <phoneticPr fontId="4" type="noConversion"/>
  </si>
  <si>
    <t>工商行政管理专项</t>
  </si>
  <si>
    <t>执法办案专项</t>
  </si>
  <si>
    <t>消费者权益保护</t>
  </si>
  <si>
    <t>其他工商行政管理事务支出</t>
  </si>
  <si>
    <t xml:space="preserve">  质量技术监督与检验检疫事务</t>
    <phoneticPr fontId="4" type="noConversion"/>
  </si>
  <si>
    <t>出入境检验检疫行政执法和业务管理</t>
  </si>
  <si>
    <t>出入境检验检疫技术支持</t>
  </si>
  <si>
    <t>质量技术监督行政执法及业务管理</t>
  </si>
  <si>
    <t>质量技术监督技术支持</t>
  </si>
  <si>
    <t>认证认可监督管理</t>
  </si>
  <si>
    <t>标准化管理</t>
  </si>
  <si>
    <t>其他质量技术监督与检验检疫事务支出</t>
  </si>
  <si>
    <t xml:space="preserve">  民族事务</t>
    <phoneticPr fontId="4" type="noConversion"/>
  </si>
  <si>
    <t>民族工作专项</t>
  </si>
  <si>
    <t>其他民族事务支出</t>
  </si>
  <si>
    <t xml:space="preserve">  宗教事务</t>
    <phoneticPr fontId="4" type="noConversion"/>
  </si>
  <si>
    <t>宗教工作专项</t>
  </si>
  <si>
    <t>其他宗教事务支出</t>
  </si>
  <si>
    <t xml:space="preserve">  港澳台侨事务</t>
    <phoneticPr fontId="4" type="noConversion"/>
  </si>
  <si>
    <t>港澳事务</t>
  </si>
  <si>
    <t>台湾事务</t>
  </si>
  <si>
    <t>华侨事务</t>
  </si>
  <si>
    <t>其他港澳台侨事务支出</t>
  </si>
  <si>
    <t xml:space="preserve">  档案事务</t>
    <phoneticPr fontId="4" type="noConversion"/>
  </si>
  <si>
    <t>档案馆</t>
  </si>
  <si>
    <t>其他档案事务支出</t>
  </si>
  <si>
    <t xml:space="preserve">  民主党派及工商联事务</t>
    <phoneticPr fontId="4" type="noConversion"/>
  </si>
  <si>
    <t>其他民主党派及工商联事务支出</t>
  </si>
  <si>
    <t xml:space="preserve">  群众团体事务</t>
    <phoneticPr fontId="4" type="noConversion"/>
  </si>
  <si>
    <t>厂务公开</t>
  </si>
  <si>
    <t>工会疗养休养</t>
  </si>
  <si>
    <t>其他群众团体事务支出</t>
  </si>
  <si>
    <t xml:space="preserve">  党委办公厅（室）及相关机构事务</t>
    <phoneticPr fontId="4" type="noConversion"/>
  </si>
  <si>
    <t>专项业务</t>
  </si>
  <si>
    <t>其他党委办公厅（室）及相关机构事务支出</t>
  </si>
  <si>
    <t xml:space="preserve">  组织事务</t>
    <phoneticPr fontId="4" type="noConversion"/>
  </si>
  <si>
    <t>其他组织事务支出</t>
  </si>
  <si>
    <t xml:space="preserve">  宣传事务</t>
    <phoneticPr fontId="4" type="noConversion"/>
  </si>
  <si>
    <t>其他宣传事务支出</t>
  </si>
  <si>
    <t xml:space="preserve">  统战事务</t>
    <phoneticPr fontId="4" type="noConversion"/>
  </si>
  <si>
    <t>其他统战事务支出</t>
  </si>
  <si>
    <t xml:space="preserve">  对外联络事务</t>
    <phoneticPr fontId="4" type="noConversion"/>
  </si>
  <si>
    <t>其他对外联络事务支出</t>
  </si>
  <si>
    <t xml:space="preserve">  其他共产党事务支出</t>
    <phoneticPr fontId="4" type="noConversion"/>
  </si>
  <si>
    <t>其他共产党事务支出</t>
  </si>
  <si>
    <t xml:space="preserve">  其他一般公共服务支出</t>
    <phoneticPr fontId="4" type="noConversion"/>
  </si>
  <si>
    <t>国家赔偿费用支出</t>
  </si>
  <si>
    <t>其他一般公共服务支出</t>
  </si>
  <si>
    <t>国防支出</t>
  </si>
  <si>
    <t xml:space="preserve">  现役部队</t>
    <phoneticPr fontId="4" type="noConversion"/>
  </si>
  <si>
    <t>现役部队</t>
  </si>
  <si>
    <t xml:space="preserve">  国防科研事业</t>
    <phoneticPr fontId="4" type="noConversion"/>
  </si>
  <si>
    <t>国防科研事业</t>
  </si>
  <si>
    <t xml:space="preserve">  专项工程</t>
    <phoneticPr fontId="4" type="noConversion"/>
  </si>
  <si>
    <t>专项工程</t>
  </si>
  <si>
    <t xml:space="preserve">  国防动员</t>
    <phoneticPr fontId="4" type="noConversion"/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</si>
  <si>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</si>
  <si>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</si>
  <si>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</si>
  <si>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</si>
  <si>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</si>
  <si>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</si>
  <si>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</si>
  <si>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其他国防动员支出</t>
  </si>
  <si>
    <t xml:space="preserve">  其他国防支出</t>
    <phoneticPr fontId="4" type="noConversion"/>
  </si>
  <si>
    <t>其他国防支出</t>
  </si>
  <si>
    <t>公共安全支出</t>
  </si>
  <si>
    <t xml:space="preserve">  武装警察</t>
    <phoneticPr fontId="4" type="noConversion"/>
  </si>
  <si>
    <t>内卫</t>
  </si>
  <si>
    <t>边防</t>
  </si>
  <si>
    <t>消防</t>
  </si>
  <si>
    <t>警卫</t>
  </si>
  <si>
    <t>黄金</t>
  </si>
  <si>
    <t>森林</t>
  </si>
  <si>
    <t>水电</t>
  </si>
  <si>
    <t>交通</t>
  </si>
  <si>
    <t>其他武装警察支出</t>
  </si>
  <si>
    <t xml:space="preserve">  公安</t>
    <phoneticPr fontId="4" type="noConversion"/>
  </si>
  <si>
    <t>治安管理</t>
  </si>
  <si>
    <t>国内安全保卫</t>
  </si>
  <si>
    <t>刑事侦查</t>
  </si>
  <si>
    <t>经济犯罪侦查</t>
  </si>
  <si>
    <t>出入境管理</t>
  </si>
  <si>
    <t>行动技术管理</t>
  </si>
  <si>
    <t>防范和处理邪教犯罪</t>
  </si>
  <si>
    <t>禁毒管理</t>
  </si>
  <si>
    <t>道路交通管理</t>
  </si>
  <si>
    <t>网络侦控管理</t>
  </si>
  <si>
    <t>反恐怖</t>
  </si>
  <si>
    <t>居民身份证管理</t>
  </si>
  <si>
    <t>网络运行及维护</t>
  </si>
  <si>
    <t>拘押收教场所管理</t>
  </si>
  <si>
    <t>警犬繁育及训养</t>
  </si>
  <si>
    <t>其他公安支出</t>
  </si>
  <si>
    <t xml:space="preserve">  国家安全</t>
    <phoneticPr fontId="4" type="noConversion"/>
  </si>
  <si>
    <t>安全业务</t>
  </si>
  <si>
    <t>其他国家安全支出</t>
  </si>
  <si>
    <t xml:space="preserve">  检察</t>
    <phoneticPr fontId="4" type="noConversion"/>
  </si>
  <si>
    <t>查办和预防职务犯罪</t>
  </si>
  <si>
    <t>公诉和审判监督</t>
  </si>
  <si>
    <t>侦查监督</t>
  </si>
  <si>
    <t>执行监督</t>
  </si>
  <si>
    <t>控告申诉</t>
  </si>
  <si>
    <t>“两房”建设</t>
  </si>
  <si>
    <t>其他检察支出</t>
  </si>
  <si>
    <t xml:space="preserve">  法院</t>
    <phoneticPr fontId="4" type="noConversion"/>
  </si>
  <si>
    <t>案件审判</t>
  </si>
  <si>
    <t>案件执行</t>
  </si>
  <si>
    <t>“两庭”建设</t>
  </si>
  <si>
    <t>其他法院支出</t>
  </si>
  <si>
    <t xml:space="preserve">  司法</t>
    <phoneticPr fontId="4" type="noConversion"/>
  </si>
  <si>
    <t>基层司法业务</t>
  </si>
  <si>
    <t>普法宣传</t>
  </si>
  <si>
    <t>律师公证管理</t>
  </si>
  <si>
    <t>法律援助</t>
  </si>
  <si>
    <t>司法统一考试</t>
  </si>
  <si>
    <t>仲裁</t>
  </si>
  <si>
    <t>社区矫正</t>
  </si>
  <si>
    <t>司法鉴定</t>
  </si>
  <si>
    <t>其他司法支出</t>
  </si>
  <si>
    <t xml:space="preserve">  监狱</t>
    <phoneticPr fontId="4" type="noConversion"/>
  </si>
  <si>
    <t>犯人生活</t>
  </si>
  <si>
    <t>犯人改造</t>
  </si>
  <si>
    <t>狱政设施建设</t>
  </si>
  <si>
    <t>其他监狱支出</t>
  </si>
  <si>
    <t xml:space="preserve">  强制隔离戒毒</t>
    <phoneticPr fontId="4" type="noConversion"/>
  </si>
  <si>
    <t>强制隔离戒毒人员生活</t>
  </si>
  <si>
    <t>强制隔离戒毒人员教育</t>
  </si>
  <si>
    <t>所政设施建设</t>
  </si>
  <si>
    <t>其他强制隔离戒毒支出</t>
  </si>
  <si>
    <t xml:space="preserve">  国家保密</t>
    <phoneticPr fontId="4" type="noConversion"/>
  </si>
  <si>
    <t>保密技术</t>
  </si>
  <si>
    <t>保密管理</t>
  </si>
  <si>
    <t>其他国家保密支出</t>
  </si>
  <si>
    <t xml:space="preserve">  缉私警察</t>
    <phoneticPr fontId="4" type="noConversion"/>
  </si>
  <si>
    <t>专项缉私活动支出</t>
  </si>
  <si>
    <t>缉私情报</t>
  </si>
  <si>
    <t>禁毒及缉毒</t>
  </si>
  <si>
    <t>其他缉私警察支出</t>
  </si>
  <si>
    <t xml:space="preserve">  海警</t>
    <phoneticPr fontId="4" type="noConversion"/>
  </si>
  <si>
    <t>公安现役基本支出</t>
  </si>
  <si>
    <t>一般管理事务</t>
  </si>
  <si>
    <t>维权执法业务</t>
  </si>
  <si>
    <t>装备建设和运行维护</t>
  </si>
  <si>
    <t>信息化建设及运行维护</t>
  </si>
  <si>
    <t>基础设施建设及维护</t>
  </si>
  <si>
    <t>其他海警支出</t>
  </si>
  <si>
    <t xml:space="preserve">  其他公共安全支出</t>
    <phoneticPr fontId="4" type="noConversion"/>
  </si>
  <si>
    <t>其他公共安全支出</t>
  </si>
  <si>
    <t>其他消防</t>
  </si>
  <si>
    <t>教育支出</t>
  </si>
  <si>
    <t xml:space="preserve">  教育管理事务</t>
    <phoneticPr fontId="4" type="noConversion"/>
  </si>
  <si>
    <t>其他教育管理事务支出</t>
  </si>
  <si>
    <t xml:space="preserve">  普通教育</t>
    <phoneticPr fontId="4" type="noConversion"/>
  </si>
  <si>
    <t>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</si>
  <si>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</si>
  <si>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</si>
  <si>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</si>
  <si>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</si>
  <si>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</si>
  <si>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</si>
  <si>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</si>
  <si>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 xml:space="preserve">  职业教育</t>
    <phoneticPr fontId="4" type="noConversion"/>
  </si>
  <si>
    <t>初等职业教育</t>
  </si>
  <si>
    <t>中专教育</t>
  </si>
  <si>
    <t>技校教育</t>
  </si>
  <si>
    <t>职业高中教育</t>
  </si>
  <si>
    <t>高等职业教育</t>
  </si>
  <si>
    <t>其他职业教育支出</t>
  </si>
  <si>
    <t xml:space="preserve">  成人教育</t>
    <phoneticPr fontId="4" type="noConversion"/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</si>
  <si>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</si>
  <si>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</si>
  <si>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</si>
  <si>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</si>
  <si>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</si>
  <si>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 广播电视教育</t>
    <phoneticPr fontId="4" type="noConversion"/>
  </si>
  <si>
    <t>广播电视学校</t>
  </si>
  <si>
    <t>教育电视台</t>
  </si>
  <si>
    <t>其他广播电视教育支出</t>
  </si>
  <si>
    <t xml:space="preserve">  留学教育</t>
    <phoneticPr fontId="4" type="noConversion"/>
  </si>
  <si>
    <t>出国留学教育</t>
  </si>
  <si>
    <t>来华留学教育</t>
  </si>
  <si>
    <t>其他留学教育支出</t>
  </si>
  <si>
    <t xml:space="preserve">  特殊教育</t>
    <phoneticPr fontId="4" type="noConversion"/>
  </si>
  <si>
    <t>特殊学校教育</t>
  </si>
  <si>
    <t>工读学校教育</t>
  </si>
  <si>
    <t>其他特殊教育支出</t>
  </si>
  <si>
    <t xml:space="preserve">  进修及培训</t>
    <phoneticPr fontId="4" type="noConversion"/>
  </si>
  <si>
    <t>教师进修</t>
  </si>
  <si>
    <t>干部教育</t>
  </si>
  <si>
    <t>培训支出</t>
  </si>
  <si>
    <t>退役士兵能力提升</t>
  </si>
  <si>
    <t>其他进修及培训</t>
  </si>
  <si>
    <t xml:space="preserve">  教育费附加安排的支出</t>
    <phoneticPr fontId="4" type="noConversion"/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</si>
  <si>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</si>
  <si>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</si>
  <si>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</si>
  <si>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</si>
  <si>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</si>
  <si>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</si>
  <si>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 其他教育支出</t>
    <phoneticPr fontId="4" type="noConversion"/>
  </si>
  <si>
    <t>科学技术支出</t>
  </si>
  <si>
    <t xml:space="preserve">  科学技术管理事务</t>
    <phoneticPr fontId="4" type="noConversion"/>
  </si>
  <si>
    <t>其他科学技术管理事务支出</t>
  </si>
  <si>
    <t xml:space="preserve">  基础研究</t>
    <phoneticPr fontId="4" type="noConversion"/>
  </si>
  <si>
    <t>机构运行</t>
  </si>
  <si>
    <t>重点基础研究规划</t>
  </si>
  <si>
    <t>自然科学基金</t>
  </si>
  <si>
    <t>重点实验室及相关设施</t>
  </si>
  <si>
    <t>重大科学工程</t>
  </si>
  <si>
    <t>专项基础科研</t>
  </si>
  <si>
    <t>专项技术基础</t>
  </si>
  <si>
    <t>其他基础研究支出</t>
  </si>
  <si>
    <t xml:space="preserve">  应用研究</t>
    <phoneticPr fontId="4" type="noConversion"/>
  </si>
  <si>
    <t>社会公益研究</t>
  </si>
  <si>
    <t>高技术研究</t>
  </si>
  <si>
    <t>专项科研试制</t>
  </si>
  <si>
    <t>其他应用研究支出</t>
  </si>
  <si>
    <t xml:space="preserve">  技术研究与开发</t>
    <phoneticPr fontId="4" type="noConversion"/>
  </si>
  <si>
    <t>应用技术研究与开发</t>
  </si>
  <si>
    <t>产业技术研究与开发</t>
  </si>
  <si>
    <t>科技成果转化与扩散</t>
  </si>
  <si>
    <t>其他技术研究与开发支出</t>
  </si>
  <si>
    <t xml:space="preserve">  科技条件与服务</t>
    <phoneticPr fontId="4" type="noConversion"/>
  </si>
  <si>
    <t>技术创新服务体系</t>
  </si>
  <si>
    <t>科技条件专项</t>
  </si>
  <si>
    <t>其他科技条件与服务支出</t>
  </si>
  <si>
    <t xml:space="preserve">  社会科学</t>
    <phoneticPr fontId="4" type="noConversion"/>
  </si>
  <si>
    <t>社会科学研究机构</t>
  </si>
  <si>
    <t>社会科学研究</t>
  </si>
  <si>
    <t>社科基金支出</t>
  </si>
  <si>
    <t>其他社会科学支出</t>
  </si>
  <si>
    <t xml:space="preserve">  科学技术普及</t>
    <phoneticPr fontId="4" type="noConversion"/>
  </si>
  <si>
    <t>科普活动</t>
  </si>
  <si>
    <t>青少年科技活动</t>
  </si>
  <si>
    <t>学术交流活动</t>
  </si>
  <si>
    <t>科技馆站</t>
  </si>
  <si>
    <t>其他科学技术普及支出</t>
  </si>
  <si>
    <t xml:space="preserve">  科技交流与合作</t>
    <phoneticPr fontId="4" type="noConversion"/>
  </si>
  <si>
    <t>国际交流与合作</t>
  </si>
  <si>
    <t>重大科技合作项目</t>
  </si>
  <si>
    <t>其他科技交流与合作支出</t>
  </si>
  <si>
    <t xml:space="preserve">  科技重大项目</t>
    <phoneticPr fontId="4" type="noConversion"/>
  </si>
  <si>
    <t>科技重大专项</t>
  </si>
  <si>
    <t>重点研发计划</t>
  </si>
  <si>
    <t xml:space="preserve">  其他科学技术支出</t>
    <phoneticPr fontId="4" type="noConversion"/>
  </si>
  <si>
    <t>科技奖励</t>
  </si>
  <si>
    <t>其他科学技术支出</t>
  </si>
  <si>
    <t>文化体育与传媒支出</t>
    <phoneticPr fontId="4" type="noConversion"/>
  </si>
  <si>
    <t xml:space="preserve">  文化</t>
    <phoneticPr fontId="4" type="noConversion"/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</si>
  <si>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</si>
  <si>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</si>
  <si>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</si>
  <si>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</si>
  <si>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</si>
  <si>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</si>
  <si>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文化交流与合作</t>
  </si>
  <si>
    <t>文化创作与保护</t>
  </si>
  <si>
    <t>文化市场管理</t>
  </si>
  <si>
    <t>其他文化支出</t>
  </si>
  <si>
    <t xml:space="preserve">  文物</t>
    <phoneticPr fontId="4" type="noConversion"/>
  </si>
  <si>
    <t>文物保护</t>
  </si>
  <si>
    <t>博物馆</t>
  </si>
  <si>
    <t>历史名城与古迹</t>
  </si>
  <si>
    <t>其他文物支出</t>
  </si>
  <si>
    <t xml:space="preserve">  体育</t>
    <phoneticPr fontId="4" type="noConversion"/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</si>
  <si>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</si>
  <si>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</si>
  <si>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</si>
  <si>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</si>
  <si>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</si>
  <si>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</si>
  <si>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</si>
  <si>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 新闻出版广播影视</t>
    <phoneticPr fontId="4" type="noConversion"/>
  </si>
  <si>
    <t>广播</t>
  </si>
  <si>
    <t>电视</t>
  </si>
  <si>
    <t>电影</t>
  </si>
  <si>
    <t>新闻通讯</t>
  </si>
  <si>
    <t>出版发行</t>
  </si>
  <si>
    <t>版权管理</t>
  </si>
  <si>
    <t>其他新闻出版广播影视支出</t>
  </si>
  <si>
    <t xml:space="preserve">  其他文化体育与传媒支出</t>
    <phoneticPr fontId="4" type="noConversion"/>
  </si>
  <si>
    <t>宣传文化发展专项支出</t>
  </si>
  <si>
    <t>文化产业发展专项支出</t>
  </si>
  <si>
    <t>其他文化体育与传媒支出</t>
  </si>
  <si>
    <t>社会保障和就业支出</t>
    <phoneticPr fontId="4" type="noConversion"/>
  </si>
  <si>
    <t xml:space="preserve">  人力资源和社会保障管理事务</t>
    <phoneticPr fontId="4" type="noConversion"/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</si>
  <si>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</si>
  <si>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</si>
  <si>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</si>
  <si>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</si>
  <si>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</si>
  <si>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</si>
  <si>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</si>
  <si>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</si>
  <si>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</si>
  <si>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 xml:space="preserve">  民政管理事务</t>
    <phoneticPr fontId="4" type="noConversion"/>
  </si>
  <si>
    <t>拥军优属</t>
  </si>
  <si>
    <t>老龄事务</t>
  </si>
  <si>
    <t>民间组织管理</t>
  </si>
  <si>
    <t>行政区划和地名管理</t>
  </si>
  <si>
    <t>基层政权和社区建设</t>
  </si>
  <si>
    <t>部队供应</t>
  </si>
  <si>
    <t>其他民政管理事务支出</t>
  </si>
  <si>
    <r>
      <rPr>
        <sz val="11.5"/>
        <color indexed="8"/>
        <rFont val="宋体"/>
        <family val="3"/>
        <charset val="134"/>
      </rPr>
      <t xml:space="preserve">  </t>
    </r>
    <r>
      <rPr>
        <b/>
        <sz val="11.5"/>
        <color indexed="8"/>
        <rFont val="宋体"/>
        <family val="3"/>
        <charset val="134"/>
      </rPr>
      <t>行政事业单位离退休</t>
    </r>
    <phoneticPr fontId="4" type="noConversion"/>
  </si>
  <si>
    <t>归口管理的行政单位离退休</t>
  </si>
  <si>
    <t>事业单位离退休</t>
  </si>
  <si>
    <t xml:space="preserve">  教育事业单位离退休</t>
    <phoneticPr fontId="4" type="noConversion"/>
  </si>
  <si>
    <t xml:space="preserve">  其他事业单位离退休</t>
    <phoneticPr fontId="4" type="noConversion"/>
  </si>
  <si>
    <t>离退休人员管理机构</t>
  </si>
  <si>
    <t>未归口管理的行政单位离退休</t>
  </si>
  <si>
    <t>机关事业单位职业年金缴费支出</t>
  </si>
  <si>
    <t>对机关事业单位基本养老保险基金的补助</t>
  </si>
  <si>
    <t>其他行政事业单位离退休支出</t>
  </si>
  <si>
    <t xml:space="preserve">  企业改革补助</t>
    <phoneticPr fontId="4" type="noConversion"/>
  </si>
  <si>
    <t>企业关闭破产补助</t>
  </si>
  <si>
    <t>厂办大集体改革补助</t>
  </si>
  <si>
    <t>其他企业改革发展补助</t>
  </si>
  <si>
    <t xml:space="preserve">  就业补助</t>
    <phoneticPr fontId="4" type="noConversion"/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</si>
  <si>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</si>
  <si>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</si>
  <si>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</si>
  <si>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</si>
  <si>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</si>
  <si>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</si>
  <si>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</si>
  <si>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</si>
  <si>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</si>
  <si>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 xml:space="preserve">  抚恤</t>
    <phoneticPr fontId="4" type="noConversion"/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</si>
  <si>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</si>
  <si>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</si>
  <si>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</si>
  <si>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</si>
  <si>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</si>
  <si>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</si>
  <si>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</si>
  <si>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 退役安置</t>
    <phoneticPr fontId="4" type="noConversion"/>
  </si>
  <si>
    <t>退役士兵安置</t>
  </si>
  <si>
    <t>军队移交政府的离退休人员安置</t>
  </si>
  <si>
    <t>军队移交政府离退休干部管理机构</t>
  </si>
  <si>
    <t>退役士兵管理教育</t>
  </si>
  <si>
    <t>其他退役安置支出</t>
  </si>
  <si>
    <t xml:space="preserve">  社会福利</t>
    <phoneticPr fontId="4" type="noConversion"/>
  </si>
  <si>
    <t>儿童福利</t>
  </si>
  <si>
    <t>老年福利</t>
  </si>
  <si>
    <t>假肢矫形</t>
  </si>
  <si>
    <t>殡葬</t>
  </si>
  <si>
    <t>社会福利事业单位</t>
  </si>
  <si>
    <t>其他社会福利支出</t>
  </si>
  <si>
    <t xml:space="preserve">  残疾人事业</t>
    <phoneticPr fontId="4" type="noConversion"/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</si>
  <si>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</si>
  <si>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</si>
  <si>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</si>
  <si>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</si>
  <si>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</si>
  <si>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 自然灾害生活救助</t>
    <phoneticPr fontId="4" type="noConversion"/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</si>
  <si>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</si>
  <si>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</si>
  <si>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</si>
  <si>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</si>
  <si>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 红十字事业</t>
    <phoneticPr fontId="4" type="noConversion"/>
  </si>
  <si>
    <t>其他红十字事业支出</t>
  </si>
  <si>
    <t xml:space="preserve">  最低生活保障</t>
    <phoneticPr fontId="4" type="noConversion"/>
  </si>
  <si>
    <t>城市最低生活保障金支出</t>
  </si>
  <si>
    <t>农村最低生活保障金支出</t>
  </si>
  <si>
    <t xml:space="preserve">  临时救助</t>
    <phoneticPr fontId="4" type="noConversion"/>
  </si>
  <si>
    <t>临时救助支出</t>
  </si>
  <si>
    <t>流浪乞讨人员救助支出</t>
  </si>
  <si>
    <t xml:space="preserve">  特困人员供养</t>
    <phoneticPr fontId="4" type="noConversion"/>
  </si>
  <si>
    <t>城市特困人员救助供养支出</t>
  </si>
  <si>
    <t>农村特困人员救助供养支出</t>
  </si>
  <si>
    <t xml:space="preserve">  其他生活救助</t>
    <phoneticPr fontId="4" type="noConversion"/>
  </si>
  <si>
    <t>其他城市生活救助</t>
  </si>
  <si>
    <t>其他农村生活救助</t>
  </si>
  <si>
    <t xml:space="preserve">  财政对基本养老保险基金的补助</t>
    <phoneticPr fontId="4" type="noConversion"/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</si>
  <si>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</si>
  <si>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</si>
  <si>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</si>
  <si>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财政对其他社会保险基金的补助</t>
    <phoneticPr fontId="4" type="noConversion"/>
  </si>
  <si>
    <t>财政对失业保险基金的补助</t>
  </si>
  <si>
    <t>财政对工伤保险基金的补助</t>
  </si>
  <si>
    <t>财政对生育保险基金的补助</t>
  </si>
  <si>
    <t>财政对其他社会保险基金的补助</t>
  </si>
  <si>
    <t xml:space="preserve">  其他社会保障和就业支出</t>
    <phoneticPr fontId="4" type="noConversion"/>
  </si>
  <si>
    <t>其他社会保障和就业支出</t>
  </si>
  <si>
    <t>医疗卫生与计划生育支出</t>
    <phoneticPr fontId="4" type="noConversion"/>
  </si>
  <si>
    <t xml:space="preserve">  医疗卫生与计划生育管理事务</t>
    <phoneticPr fontId="4" type="noConversion"/>
  </si>
  <si>
    <t>其他医疗卫生与计划生育管理事务支出</t>
  </si>
  <si>
    <t xml:space="preserve">  公立医院</t>
    <phoneticPr fontId="4" type="noConversion"/>
  </si>
  <si>
    <t>综合医院</t>
  </si>
  <si>
    <t>中医（民族）医院</t>
  </si>
  <si>
    <t>传染病医院</t>
  </si>
  <si>
    <t>职业病防治医院</t>
  </si>
  <si>
    <t>精神病医院</t>
  </si>
  <si>
    <t>妇产医院</t>
  </si>
  <si>
    <t>儿童医院</t>
  </si>
  <si>
    <t>其他专科医院</t>
  </si>
  <si>
    <t>福利医院</t>
  </si>
  <si>
    <t>行业医院</t>
  </si>
  <si>
    <t>处理医疗欠费</t>
  </si>
  <si>
    <t>其他公立医院支出</t>
  </si>
  <si>
    <t xml:space="preserve">  基层医疗卫生机构</t>
    <phoneticPr fontId="4" type="noConversion"/>
  </si>
  <si>
    <t>城市社区卫生机构</t>
  </si>
  <si>
    <t>乡镇卫生院</t>
  </si>
  <si>
    <t>其他基层医疗卫生机构支出</t>
  </si>
  <si>
    <t xml:space="preserve">  公共卫生</t>
    <phoneticPr fontId="4" type="noConversion"/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</si>
  <si>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</si>
  <si>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</si>
  <si>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</si>
  <si>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</si>
  <si>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</si>
  <si>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</si>
  <si>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</si>
  <si>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</si>
  <si>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</si>
  <si>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</si>
  <si>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</si>
  <si>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 中医药</t>
    <phoneticPr fontId="4" type="noConversion"/>
  </si>
  <si>
    <t>中医（民族医）药专项</t>
  </si>
  <si>
    <t>其他中医药支出</t>
  </si>
  <si>
    <t>计划生育事务</t>
  </si>
  <si>
    <t>计划生育机构</t>
  </si>
  <si>
    <t>计划生育服务</t>
  </si>
  <si>
    <t>其他计划生育事务支出</t>
  </si>
  <si>
    <t xml:space="preserve">  食品和药品监督管理事务</t>
    <phoneticPr fontId="4" type="noConversion"/>
  </si>
  <si>
    <t>药品事务</t>
  </si>
  <si>
    <t>化妆品事务</t>
  </si>
  <si>
    <t>医疗器械事务</t>
  </si>
  <si>
    <t>食品安全事务</t>
  </si>
  <si>
    <t>其他食品和药品监督管理事务支出</t>
  </si>
  <si>
    <t xml:space="preserve">  行政事业单位医疗</t>
    <phoneticPr fontId="4" type="noConversion"/>
  </si>
  <si>
    <t>行政单位医疗</t>
  </si>
  <si>
    <t>事业单位医疗</t>
  </si>
  <si>
    <t>公务员医疗补助</t>
  </si>
  <si>
    <t>其他行政事业单位医疗支出</t>
  </si>
  <si>
    <t xml:space="preserve">  财政对基本医疗保险基金的补助</t>
    <phoneticPr fontId="4" type="noConversion"/>
  </si>
  <si>
    <t>财政对职工基本医疗保险基金的补助</t>
    <phoneticPr fontId="4" type="noConversion"/>
  </si>
  <si>
    <t>财政对城乡居民基本医疗保险基金的补助</t>
  </si>
  <si>
    <t>财政对新型农村合作医疗基金的补助</t>
  </si>
  <si>
    <t>财政对城镇居民基本医疗保险基金的补助</t>
  </si>
  <si>
    <t>财政对其他基本医疗保险基金的补助</t>
  </si>
  <si>
    <t xml:space="preserve">  医疗救助</t>
    <phoneticPr fontId="4" type="noConversion"/>
  </si>
  <si>
    <t>城乡医疗救助</t>
  </si>
  <si>
    <t>疾病应急救助</t>
  </si>
  <si>
    <t>其他医疗救助支出</t>
  </si>
  <si>
    <t xml:space="preserve">  优抚对象医疗</t>
    <phoneticPr fontId="4" type="noConversion"/>
  </si>
  <si>
    <t>优抚对象医疗补助</t>
  </si>
  <si>
    <t>其他优抚对象医疗支出</t>
  </si>
  <si>
    <t xml:space="preserve">  其他医疗卫生与计划生育支出</t>
    <phoneticPr fontId="4" type="noConversion"/>
  </si>
  <si>
    <t>其他医疗卫生与计划生育支出</t>
  </si>
  <si>
    <t>节能环保支出</t>
  </si>
  <si>
    <t xml:space="preserve">  环境保护管理事务</t>
    <phoneticPr fontId="4" type="noConversion"/>
  </si>
  <si>
    <t>环境保护宣传</t>
  </si>
  <si>
    <t>环境保护法规、规划及标准</t>
  </si>
  <si>
    <t>环境国际合作及履约</t>
  </si>
  <si>
    <t>环境保护行政许可</t>
  </si>
  <si>
    <t>其他环境保护管理事务支出</t>
    <phoneticPr fontId="4" type="noConversion"/>
  </si>
  <si>
    <t xml:space="preserve">  环境监测与监察</t>
    <phoneticPr fontId="4" type="noConversion"/>
  </si>
  <si>
    <t>建设项目环评审查与监督</t>
    <phoneticPr fontId="4" type="noConversion"/>
  </si>
  <si>
    <t>核与辐射安全监督</t>
  </si>
  <si>
    <t>其他环境监测与监察支出</t>
  </si>
  <si>
    <t xml:space="preserve">  污染防治</t>
    <phoneticPr fontId="4" type="noConversion"/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</si>
  <si>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</si>
  <si>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</si>
  <si>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</si>
  <si>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</si>
  <si>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</si>
  <si>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</si>
  <si>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</si>
  <si>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 xml:space="preserve">  自然生态保护</t>
    <phoneticPr fontId="4" type="noConversion"/>
  </si>
  <si>
    <t>生态保护</t>
  </si>
  <si>
    <t>农村环境保护</t>
  </si>
  <si>
    <t>自然保护区</t>
  </si>
  <si>
    <t>生物及物种资源保护</t>
  </si>
  <si>
    <t>其他自然生态保护支出</t>
  </si>
  <si>
    <t xml:space="preserve">  天然林保护</t>
    <phoneticPr fontId="4" type="noConversion"/>
  </si>
  <si>
    <t>森林管护</t>
  </si>
  <si>
    <t>社会保险补助</t>
  </si>
  <si>
    <t>政策性社会性支出补助</t>
  </si>
  <si>
    <t>天然林保护工程建设</t>
  </si>
  <si>
    <t>其他天然林保护支出</t>
  </si>
  <si>
    <t xml:space="preserve">  能源节约利用</t>
    <phoneticPr fontId="4" type="noConversion"/>
  </si>
  <si>
    <t>能源节约利用</t>
  </si>
  <si>
    <t xml:space="preserve">  污染减排</t>
    <phoneticPr fontId="4" type="noConversion"/>
  </si>
  <si>
    <t>环境监测与信息</t>
  </si>
  <si>
    <t>环境执法监察</t>
  </si>
  <si>
    <t>减排专项支出</t>
  </si>
  <si>
    <t>清洁生产专项支出</t>
  </si>
  <si>
    <t>其他污染减排支出</t>
  </si>
  <si>
    <t xml:space="preserve">  可再生能源</t>
    <phoneticPr fontId="4" type="noConversion"/>
  </si>
  <si>
    <t>可再生能源</t>
  </si>
  <si>
    <t xml:space="preserve">  循环经济</t>
    <phoneticPr fontId="4" type="noConversion"/>
  </si>
  <si>
    <t>循环经济</t>
  </si>
  <si>
    <t xml:space="preserve">  其他节能环保支出</t>
    <phoneticPr fontId="4" type="noConversion"/>
  </si>
  <si>
    <t>其他节能环保支出</t>
  </si>
  <si>
    <t>城乡社区支出</t>
    <phoneticPr fontId="4" type="noConversion"/>
  </si>
  <si>
    <t xml:space="preserve">  城乡社区管理事务</t>
    <phoneticPr fontId="4" type="noConversion"/>
  </si>
  <si>
    <t>城管执法</t>
  </si>
  <si>
    <t>工程建设标准规范编制与监管</t>
  </si>
  <si>
    <t>工程建设管理</t>
  </si>
  <si>
    <t>市政公用行业市场监管</t>
  </si>
  <si>
    <t>国家重点风景区规划与保护</t>
  </si>
  <si>
    <t>住宅建设与房地产市场监管</t>
  </si>
  <si>
    <t>执业资格注册、资质审查</t>
  </si>
  <si>
    <t>其他城乡社区管理事务支出</t>
  </si>
  <si>
    <t xml:space="preserve">  城乡社区规划与管理</t>
    <phoneticPr fontId="4" type="noConversion"/>
  </si>
  <si>
    <t>城乡社区规划与管理</t>
  </si>
  <si>
    <t xml:space="preserve">  城乡社区公共设施</t>
    <phoneticPr fontId="4" type="noConversion"/>
  </si>
  <si>
    <t>小城镇基础设施建设</t>
  </si>
  <si>
    <t>其他城乡社区公共设施支出</t>
  </si>
  <si>
    <t xml:space="preserve">  城乡社区环境卫生</t>
    <phoneticPr fontId="4" type="noConversion"/>
  </si>
  <si>
    <t>城乡社区环境卫生</t>
  </si>
  <si>
    <t xml:space="preserve">  建设市场管理与监督</t>
    <phoneticPr fontId="4" type="noConversion"/>
  </si>
  <si>
    <t>建设市场管理与监督</t>
  </si>
  <si>
    <t xml:space="preserve">  其他城乡社区支出</t>
    <phoneticPr fontId="4" type="noConversion"/>
  </si>
  <si>
    <t>其他城乡社区支出</t>
  </si>
  <si>
    <t>农林水支出</t>
    <phoneticPr fontId="4" type="noConversion"/>
  </si>
  <si>
    <t xml:space="preserve">  农业</t>
    <phoneticPr fontId="4" type="noConversion"/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</si>
  <si>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</si>
  <si>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</si>
  <si>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</si>
  <si>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</si>
  <si>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</si>
  <si>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</si>
  <si>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农业行业业务管理</t>
  </si>
  <si>
    <t>对外交流与合作</t>
  </si>
  <si>
    <t>防灾救灾</t>
  </si>
  <si>
    <t>稳定农民收入补贴</t>
  </si>
  <si>
    <t>农业结构调整补贴</t>
  </si>
  <si>
    <t>农业生产支持补贴</t>
  </si>
  <si>
    <t>农业组织化与产业化经营</t>
  </si>
  <si>
    <t>农产品加工与促销</t>
  </si>
  <si>
    <t>农村公益事业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</si>
  <si>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</si>
  <si>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</si>
  <si>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</si>
  <si>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</si>
  <si>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其他农业支出</t>
  </si>
  <si>
    <t xml:space="preserve">  林业</t>
    <phoneticPr fontId="4" type="noConversion"/>
  </si>
  <si>
    <t>林业事业机构</t>
  </si>
  <si>
    <t>森林培育</t>
  </si>
  <si>
    <t>林业技术推广</t>
  </si>
  <si>
    <t>森林资源管理</t>
  </si>
  <si>
    <t>森林资源监测</t>
  </si>
  <si>
    <t>森林生态效益补偿</t>
  </si>
  <si>
    <t>林业自然保护区</t>
  </si>
  <si>
    <t>动植物保护</t>
  </si>
  <si>
    <t>湿地保护</t>
  </si>
  <si>
    <t>林业执法与监督</t>
  </si>
  <si>
    <t>林业检疫检测</t>
  </si>
  <si>
    <t>防沙治沙</t>
  </si>
  <si>
    <t>林业质量安全</t>
  </si>
  <si>
    <t>林业工程与项目管理</t>
  </si>
  <si>
    <t>林业对外合作与交流</t>
  </si>
  <si>
    <t>林业产业化</t>
  </si>
  <si>
    <t>信息管理</t>
  </si>
  <si>
    <t>林业政策制定与宣传</t>
  </si>
  <si>
    <t>林业资金审计稽查</t>
  </si>
  <si>
    <t>林区公共支出</t>
  </si>
  <si>
    <t>林业贷款贴息</t>
  </si>
  <si>
    <t>成品油价格改革对林业的补贴</t>
  </si>
  <si>
    <t>林业防灾减灾</t>
  </si>
  <si>
    <t>其他林业支出</t>
  </si>
  <si>
    <t xml:space="preserve">  水利</t>
    <phoneticPr fontId="4" type="noConversion"/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</si>
  <si>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</si>
  <si>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</si>
  <si>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</si>
  <si>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</si>
  <si>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</si>
  <si>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</si>
  <si>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</si>
  <si>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</si>
  <si>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</si>
  <si>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</si>
  <si>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</si>
  <si>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</si>
  <si>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农田水利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</si>
  <si>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</si>
  <si>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</si>
  <si>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</si>
  <si>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</si>
  <si>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</si>
  <si>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水资源费安排的支出</t>
  </si>
  <si>
    <t>砂石资源费支出</t>
  </si>
  <si>
    <t>水利建设移民支出</t>
  </si>
  <si>
    <t>农村人蓄饮水</t>
  </si>
  <si>
    <t>其他水利支出</t>
  </si>
  <si>
    <t xml:space="preserve">  扶贫</t>
    <phoneticPr fontId="4" type="noConversion"/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</si>
  <si>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</si>
  <si>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</si>
  <si>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</si>
  <si>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</si>
  <si>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</si>
  <si>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</si>
  <si>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</si>
  <si>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 农业综合开发</t>
    <phoneticPr fontId="4" type="noConversion"/>
  </si>
  <si>
    <t>土地治理</t>
  </si>
  <si>
    <t>产业化发展</t>
    <phoneticPr fontId="4" type="noConversion"/>
  </si>
  <si>
    <t>创新示范</t>
    <phoneticPr fontId="4" type="noConversion"/>
  </si>
  <si>
    <t>其他农业综合开发支出</t>
  </si>
  <si>
    <t xml:space="preserve">  农村综合改革</t>
    <phoneticPr fontId="4" type="noConversion"/>
  </si>
  <si>
    <t>对村级一事一议的补助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</si>
  <si>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</si>
  <si>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</si>
  <si>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</si>
  <si>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</si>
  <si>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</si>
  <si>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 普惠金融发展支出</t>
    <phoneticPr fontId="4" type="noConversion"/>
  </si>
  <si>
    <t>支持农村金融机构</t>
  </si>
  <si>
    <t>涉农贷款增量奖励</t>
  </si>
  <si>
    <t>农业保险保费补贴</t>
  </si>
  <si>
    <t>创业担保贷款贴息</t>
    <phoneticPr fontId="4" type="noConversion"/>
  </si>
  <si>
    <t>补充小额担保贷款基金</t>
  </si>
  <si>
    <t>其他普惠金融发展支出</t>
  </si>
  <si>
    <t xml:space="preserve">  其他农林水支出</t>
    <phoneticPr fontId="4" type="noConversion"/>
  </si>
  <si>
    <t>化解其他公益性乡村债务支出</t>
  </si>
  <si>
    <t>其他农林水支出</t>
  </si>
  <si>
    <t>交通运输支出</t>
    <phoneticPr fontId="4" type="noConversion"/>
  </si>
  <si>
    <t xml:space="preserve">  公路水路运输</t>
    <phoneticPr fontId="4" type="noConversion"/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</si>
  <si>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</si>
  <si>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</si>
  <si>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</si>
  <si>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</si>
  <si>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</si>
  <si>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</si>
  <si>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</si>
  <si>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</si>
  <si>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</si>
  <si>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</si>
  <si>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</si>
  <si>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</si>
  <si>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</si>
  <si>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</si>
  <si>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</si>
  <si>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</si>
  <si>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</si>
  <si>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</si>
  <si>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</si>
  <si>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 铁路运输</t>
    <phoneticPr fontId="4" type="noConversion"/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</si>
  <si>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</si>
  <si>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</si>
  <si>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</si>
  <si>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</si>
  <si>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</si>
  <si>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</si>
  <si>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 成品油价格改革对交通运输的补贴</t>
    <phoneticPr fontId="4" type="noConversion"/>
  </si>
  <si>
    <t>对城市公交的补贴</t>
  </si>
  <si>
    <t>对农村道路客运的补贴</t>
  </si>
  <si>
    <t>对出租车的补贴</t>
  </si>
  <si>
    <t>成品油价格改革补贴其他支出</t>
  </si>
  <si>
    <t xml:space="preserve">  车辆购置税支出</t>
    <phoneticPr fontId="4" type="noConversion"/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</si>
  <si>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</si>
  <si>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</si>
  <si>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</si>
  <si>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</si>
  <si>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 其他交通运输支出</t>
    <phoneticPr fontId="4" type="noConversion"/>
  </si>
  <si>
    <t>公共交通运营补助</t>
  </si>
  <si>
    <t>其他交通运输支出</t>
  </si>
  <si>
    <t>资源勘探信息等支出</t>
    <phoneticPr fontId="4" type="noConversion"/>
  </si>
  <si>
    <t xml:space="preserve">  制造业</t>
    <phoneticPr fontId="4" type="noConversion"/>
  </si>
  <si>
    <t>其他制造业支出</t>
  </si>
  <si>
    <t xml:space="preserve">  工业和信息产业监管</t>
    <phoneticPr fontId="4" type="noConversion"/>
  </si>
  <si>
    <t>战备应急</t>
  </si>
  <si>
    <t>信息安全建设</t>
  </si>
  <si>
    <t>专用通信</t>
  </si>
  <si>
    <t>无线电监管</t>
  </si>
  <si>
    <t>工业和信息产业战略研究与标准制定</t>
  </si>
  <si>
    <t>工业和信息产业支持</t>
  </si>
  <si>
    <t>电子专项工程</t>
  </si>
  <si>
    <t>技术基础研究</t>
  </si>
  <si>
    <t>其他工业和信息产业监管支出</t>
  </si>
  <si>
    <t xml:space="preserve">  安全生产监管</t>
    <phoneticPr fontId="4" type="noConversion"/>
  </si>
  <si>
    <t>国务院安委会专项</t>
  </si>
  <si>
    <t>安全监管监察专项</t>
  </si>
  <si>
    <t>应急救援支出</t>
  </si>
  <si>
    <t>煤炭安全</t>
  </si>
  <si>
    <t>其他安全生产监管支出</t>
  </si>
  <si>
    <t xml:space="preserve">  国有资产监管</t>
    <phoneticPr fontId="4" type="noConversion"/>
  </si>
  <si>
    <t>国有企业监事会专项</t>
  </si>
  <si>
    <t>中央企业专项管理</t>
  </si>
  <si>
    <t>其他国有资产监管支出</t>
  </si>
  <si>
    <t xml:space="preserve">  支持中小企业发展和管理支出</t>
    <phoneticPr fontId="4" type="noConversion"/>
  </si>
  <si>
    <t>科技型中小企业技术创新基金</t>
  </si>
  <si>
    <t>中小企业发展专项</t>
  </si>
  <si>
    <t>其他支持中小企业发展和管理支出</t>
  </si>
  <si>
    <t xml:space="preserve">  其他资源勘探信息等支出</t>
    <phoneticPr fontId="4" type="noConversion"/>
  </si>
  <si>
    <t>建设项目贷款贴息</t>
  </si>
  <si>
    <t>技术改造支出</t>
  </si>
  <si>
    <t>中药材扶持资金支出</t>
  </si>
  <si>
    <t>重点产业振兴和技术改造项目贷款贴息</t>
  </si>
  <si>
    <t>其他资源勘探信息等支出</t>
  </si>
  <si>
    <t>商业服务业等支出</t>
    <phoneticPr fontId="4" type="noConversion"/>
  </si>
  <si>
    <t xml:space="preserve">  商业流通事务</t>
    <phoneticPr fontId="4" type="noConversion"/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</si>
  <si>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</si>
  <si>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</si>
  <si>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</si>
  <si>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</si>
  <si>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</si>
  <si>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 旅游业管理与服务支出</t>
    <phoneticPr fontId="4" type="noConversion"/>
  </si>
  <si>
    <t>旅游宣传</t>
  </si>
  <si>
    <t>旅游行业业务管理</t>
  </si>
  <si>
    <t>其他旅游业管理与服务支出</t>
  </si>
  <si>
    <t xml:space="preserve">  涉外发展服务支出</t>
    <phoneticPr fontId="4" type="noConversion"/>
  </si>
  <si>
    <t>外商投资环境建设补助资金</t>
  </si>
  <si>
    <t>其他涉外发展服务支出</t>
  </si>
  <si>
    <t xml:space="preserve">  其他商业服务业等支出</t>
    <phoneticPr fontId="4" type="noConversion"/>
  </si>
  <si>
    <t>服务业基础设施建设</t>
  </si>
  <si>
    <t>其他商业服务业等支出</t>
  </si>
  <si>
    <t>金融支出</t>
    <phoneticPr fontId="4" type="noConversion"/>
  </si>
  <si>
    <t xml:space="preserve">  其他金融支出</t>
    <phoneticPr fontId="4" type="noConversion"/>
  </si>
  <si>
    <t>其他金融支出</t>
  </si>
  <si>
    <t>国土海洋气象等支出</t>
    <phoneticPr fontId="4" type="noConversion"/>
  </si>
  <si>
    <t xml:space="preserve">  国土资源事务</t>
    <phoneticPr fontId="4" type="noConversion"/>
  </si>
  <si>
    <t>国土资源规划及管理</t>
  </si>
  <si>
    <t>土地资源调查</t>
  </si>
  <si>
    <t>土地资源利用与保护</t>
  </si>
  <si>
    <t>国土资源社会公益服务</t>
  </si>
  <si>
    <t>国土资源行业业务管理</t>
  </si>
  <si>
    <t>国土资源调查</t>
  </si>
  <si>
    <t>国土整治</t>
  </si>
  <si>
    <t>地质灾害防治</t>
  </si>
  <si>
    <t>土地资源储备支出</t>
  </si>
  <si>
    <t>地质矿产资源与环境调查</t>
    <phoneticPr fontId="4" type="noConversion"/>
  </si>
  <si>
    <t>地质矿产资源利用与保护</t>
  </si>
  <si>
    <t>地质转产项目财政贴息</t>
  </si>
  <si>
    <t>国外风险勘查</t>
  </si>
  <si>
    <t>地质勘查基金（周转金）支出</t>
  </si>
  <si>
    <t>其他国土资源事务支出</t>
  </si>
  <si>
    <t xml:space="preserve">  气象事务</t>
    <phoneticPr fontId="4" type="noConversion"/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</si>
  <si>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</si>
  <si>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</si>
  <si>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</si>
  <si>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</si>
  <si>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</si>
  <si>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</si>
  <si>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</si>
  <si>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</si>
  <si>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</si>
  <si>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</si>
  <si>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</si>
  <si>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 其他国土海洋气象等支出</t>
    <phoneticPr fontId="4" type="noConversion"/>
  </si>
  <si>
    <t>其他国土海洋气象等支出</t>
  </si>
  <si>
    <t>住房保障支出</t>
    <phoneticPr fontId="4" type="noConversion"/>
  </si>
  <si>
    <t xml:space="preserve">  保障性安居工程支出</t>
    <phoneticPr fontId="4" type="noConversion"/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</si>
  <si>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</si>
  <si>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</si>
  <si>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</si>
  <si>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</si>
  <si>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</si>
  <si>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</si>
  <si>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</si>
  <si>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其他保障性安居工程支出</t>
  </si>
  <si>
    <t xml:space="preserve">  住房改革支出</t>
    <phoneticPr fontId="4" type="noConversion"/>
  </si>
  <si>
    <t>住房公积金</t>
  </si>
  <si>
    <t>提租补贴</t>
  </si>
  <si>
    <t>购房补贴</t>
  </si>
  <si>
    <t xml:space="preserve">  城乡社区住宅</t>
    <phoneticPr fontId="4" type="noConversion"/>
  </si>
  <si>
    <t>公有住房建设和维修改造支出</t>
  </si>
  <si>
    <t>住房公积金管理</t>
  </si>
  <si>
    <t>其他城乡社区住宅支出</t>
  </si>
  <si>
    <t>粮油物资储备支出</t>
    <phoneticPr fontId="4" type="noConversion"/>
  </si>
  <si>
    <t xml:space="preserve">  粮油事务</t>
    <phoneticPr fontId="4" type="noConversion"/>
  </si>
  <si>
    <t>行政运行</t>
    <phoneticPr fontId="4" type="noConversion"/>
  </si>
  <si>
    <t>粮食财务与审计支出</t>
  </si>
  <si>
    <t>粮食信息统计</t>
  </si>
  <si>
    <t>粮食专项业务活动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</si>
  <si>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</si>
  <si>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</si>
  <si>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</si>
  <si>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</si>
  <si>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</si>
  <si>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</si>
  <si>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其他粮油事务支出</t>
  </si>
  <si>
    <t xml:space="preserve">  物资事务</t>
    <phoneticPr fontId="4" type="noConversion"/>
  </si>
  <si>
    <t>铁路专用线</t>
  </si>
  <si>
    <t>护库武警和民兵支出</t>
  </si>
  <si>
    <t>物资保管与保养</t>
  </si>
  <si>
    <t>专项贷款利息</t>
  </si>
  <si>
    <t>物资转移</t>
  </si>
  <si>
    <t>物资轮换</t>
  </si>
  <si>
    <t>仓库建设</t>
  </si>
  <si>
    <t>仓库安防</t>
  </si>
  <si>
    <t>其他物资事务支出</t>
  </si>
  <si>
    <t xml:space="preserve">  粮油储备</t>
    <phoneticPr fontId="4" type="noConversion"/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</si>
  <si>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</si>
  <si>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</si>
  <si>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</si>
  <si>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</si>
  <si>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</si>
  <si>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 重要商品储备</t>
    <phoneticPr fontId="4" type="noConversion"/>
  </si>
  <si>
    <t>食盐储备</t>
    <phoneticPr fontId="4" type="noConversion"/>
  </si>
  <si>
    <t>预备费</t>
    <phoneticPr fontId="4" type="noConversion"/>
  </si>
  <si>
    <t>其他支出</t>
    <phoneticPr fontId="4" type="noConversion"/>
  </si>
  <si>
    <t xml:space="preserve">  年初预留</t>
    <phoneticPr fontId="4" type="noConversion"/>
  </si>
  <si>
    <t xml:space="preserve">  其他支出</t>
    <phoneticPr fontId="4" type="noConversion"/>
  </si>
  <si>
    <t>其他支出</t>
  </si>
  <si>
    <t>债务付息支出</t>
    <phoneticPr fontId="4" type="noConversion"/>
  </si>
  <si>
    <t xml:space="preserve">  地方政府一般债务付息支出</t>
    <phoneticPr fontId="4" type="noConversion"/>
  </si>
  <si>
    <t>地方政府一般债券付息支出</t>
  </si>
  <si>
    <t>地方政府其他一般债务付息支出</t>
  </si>
  <si>
    <t>债务发行费用支出</t>
    <phoneticPr fontId="4" type="noConversion"/>
  </si>
  <si>
    <t xml:space="preserve">  地方政府一般债务发行费用支出</t>
    <phoneticPr fontId="4" type="noConversion"/>
  </si>
  <si>
    <t>二、上解上级支出</t>
    <phoneticPr fontId="4" type="noConversion"/>
  </si>
  <si>
    <t>体制上解支出</t>
    <phoneticPr fontId="4" type="noConversion"/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</si>
  <si>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</si>
  <si>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</si>
  <si>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</si>
  <si>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</si>
  <si>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三、债务还本支出</t>
    <phoneticPr fontId="4" type="noConversion"/>
  </si>
  <si>
    <t>地方政府一般债务还本支出</t>
    <phoneticPr fontId="4" type="noConversion"/>
  </si>
  <si>
    <t>地方政府一般债券还本支出</t>
  </si>
  <si>
    <t>四、年终结转</t>
    <phoneticPr fontId="4" type="noConversion"/>
  </si>
  <si>
    <t>年终结余</t>
    <phoneticPr fontId="4" type="noConversion"/>
  </si>
  <si>
    <t>五、安排预算稳定调节基金</t>
    <phoneticPr fontId="4" type="noConversion"/>
  </si>
  <si>
    <t>支出合计</t>
    <phoneticPr fontId="4" type="noConversion"/>
  </si>
  <si>
    <t>附件7-4：</t>
    <phoneticPr fontId="4" type="noConversion"/>
  </si>
  <si>
    <t>（经济分类支出）</t>
    <phoneticPr fontId="4" type="noConversion"/>
  </si>
  <si>
    <t>科目号</t>
    <phoneticPr fontId="4" type="noConversion"/>
  </si>
  <si>
    <t>科目名称</t>
    <phoneticPr fontId="4" type="noConversion"/>
  </si>
  <si>
    <t>一、一般公共预算支出</t>
    <phoneticPr fontId="4" type="noConversion"/>
  </si>
  <si>
    <t>机关工资福利支出</t>
    <phoneticPr fontId="4" type="noConversion"/>
  </si>
  <si>
    <t>其他工资福利支出</t>
    <phoneticPr fontId="4" type="noConversion"/>
  </si>
  <si>
    <t>机关商品和服务支出</t>
    <phoneticPr fontId="4" type="noConversion"/>
  </si>
  <si>
    <t>会议费</t>
    <phoneticPr fontId="4" type="noConversion"/>
  </si>
  <si>
    <t>培训费</t>
    <phoneticPr fontId="4" type="noConversion"/>
  </si>
  <si>
    <t>专用材料购置费</t>
    <phoneticPr fontId="4" type="noConversion"/>
  </si>
  <si>
    <t>委托业务费</t>
    <phoneticPr fontId="4" type="noConversion"/>
  </si>
  <si>
    <t>公务接待费</t>
    <phoneticPr fontId="4" type="noConversion"/>
  </si>
  <si>
    <t>因公出国（境）费用</t>
    <phoneticPr fontId="4" type="noConversion"/>
  </si>
  <si>
    <t>公务用车运行维护费</t>
    <phoneticPr fontId="4" type="noConversion"/>
  </si>
  <si>
    <t>其他商品和服务支出</t>
    <phoneticPr fontId="4" type="noConversion"/>
  </si>
  <si>
    <t>机关资本性支出（一）</t>
    <phoneticPr fontId="4" type="noConversion"/>
  </si>
  <si>
    <t>房屋建筑物购建</t>
    <phoneticPr fontId="4" type="noConversion"/>
  </si>
  <si>
    <t>基础设施建设</t>
    <phoneticPr fontId="4" type="noConversion"/>
  </si>
  <si>
    <t>公务用车购置</t>
    <phoneticPr fontId="4" type="noConversion"/>
  </si>
  <si>
    <t>土地征迁补偿和安置支出</t>
    <phoneticPr fontId="4" type="noConversion"/>
  </si>
  <si>
    <t>设备购置</t>
    <phoneticPr fontId="4" type="noConversion"/>
  </si>
  <si>
    <t>大型修缮</t>
    <phoneticPr fontId="4" type="noConversion"/>
  </si>
  <si>
    <t>其他资本性支出</t>
    <phoneticPr fontId="4" type="noConversion"/>
  </si>
  <si>
    <t>机关资本性支出（二）</t>
    <phoneticPr fontId="4" type="noConversion"/>
  </si>
  <si>
    <t>对事业单位经常性补助</t>
    <phoneticPr fontId="4" type="noConversion"/>
  </si>
  <si>
    <t>工资福利支出</t>
    <phoneticPr fontId="4" type="noConversion"/>
  </si>
  <si>
    <t>商品和服务支出</t>
    <phoneticPr fontId="4" type="noConversion"/>
  </si>
  <si>
    <t>其他对事业单位补助</t>
    <phoneticPr fontId="4" type="noConversion"/>
  </si>
  <si>
    <t>对事业单位资本性补助</t>
    <phoneticPr fontId="4" type="noConversion"/>
  </si>
  <si>
    <t>资本性支出（一）</t>
    <phoneticPr fontId="4" type="noConversion"/>
  </si>
  <si>
    <t>资本性支出（二）</t>
    <phoneticPr fontId="4" type="noConversion"/>
  </si>
  <si>
    <t>对企业补助</t>
    <phoneticPr fontId="4" type="noConversion"/>
  </si>
  <si>
    <t>费用补贴</t>
    <phoneticPr fontId="4" type="noConversion"/>
  </si>
  <si>
    <t>利息补贴</t>
    <phoneticPr fontId="4" type="noConversion"/>
  </si>
  <si>
    <t>其他对企业补助</t>
    <phoneticPr fontId="4" type="noConversion"/>
  </si>
  <si>
    <t>对企业资本性支出</t>
    <phoneticPr fontId="4" type="noConversion"/>
  </si>
  <si>
    <t>对企业资本性支出（一）</t>
    <phoneticPr fontId="4" type="noConversion"/>
  </si>
  <si>
    <t>对企业资本性支出（二）</t>
    <phoneticPr fontId="4" type="noConversion"/>
  </si>
  <si>
    <t>对个人和家庭的补助</t>
    <phoneticPr fontId="4" type="noConversion"/>
  </si>
  <si>
    <t>助学金</t>
    <phoneticPr fontId="4" type="noConversion"/>
  </si>
  <si>
    <t>个人农业生产补贴</t>
    <phoneticPr fontId="4" type="noConversion"/>
  </si>
  <si>
    <t>对社会保障基金补助</t>
    <phoneticPr fontId="4" type="noConversion"/>
  </si>
  <si>
    <t>对社会保险基金补助</t>
    <phoneticPr fontId="4" type="noConversion"/>
  </si>
  <si>
    <t>补充全国社会保障基金</t>
    <phoneticPr fontId="4" type="noConversion"/>
  </si>
  <si>
    <t>债务利息及费用支出</t>
    <phoneticPr fontId="4" type="noConversion"/>
  </si>
  <si>
    <t>国内债务付息</t>
    <phoneticPr fontId="4" type="noConversion"/>
  </si>
  <si>
    <t>国外债务付息</t>
    <phoneticPr fontId="4" type="noConversion"/>
  </si>
  <si>
    <t>国内债务发行费用支出</t>
    <phoneticPr fontId="4" type="noConversion"/>
  </si>
  <si>
    <t>国外债务发行费用支出</t>
    <phoneticPr fontId="4" type="noConversion"/>
  </si>
  <si>
    <t>债务还本支出</t>
  </si>
  <si>
    <t>国内债务还本</t>
    <phoneticPr fontId="4" type="noConversion"/>
  </si>
  <si>
    <t>国外债务还本</t>
    <phoneticPr fontId="4" type="noConversion"/>
  </si>
  <si>
    <t>转移性支出</t>
  </si>
  <si>
    <t>上下级政府间转移性支出</t>
    <phoneticPr fontId="4" type="noConversion"/>
  </si>
  <si>
    <t>援助其他地区支出</t>
    <phoneticPr fontId="4" type="noConversion"/>
  </si>
  <si>
    <t>债务转贷</t>
    <phoneticPr fontId="4" type="noConversion"/>
  </si>
  <si>
    <t>调出资金</t>
    <phoneticPr fontId="4" type="noConversion"/>
  </si>
  <si>
    <t>预备费及预留</t>
    <phoneticPr fontId="4" type="noConversion"/>
  </si>
  <si>
    <t>预备费</t>
    <phoneticPr fontId="4" type="noConversion"/>
  </si>
  <si>
    <t>预留</t>
    <phoneticPr fontId="4" type="noConversion"/>
  </si>
  <si>
    <t>其他支出</t>
    <phoneticPr fontId="4" type="noConversion"/>
  </si>
  <si>
    <t>赠与</t>
    <phoneticPr fontId="4" type="noConversion"/>
  </si>
  <si>
    <t>国家赔偿费用支出</t>
    <phoneticPr fontId="4" type="noConversion"/>
  </si>
  <si>
    <t>对民间非营利组织和群众性自治组织补贴</t>
    <phoneticPr fontId="4" type="noConversion"/>
  </si>
  <si>
    <t>二、上解上级支出</t>
    <phoneticPr fontId="4" type="noConversion"/>
  </si>
  <si>
    <t>体制上解支出</t>
    <phoneticPr fontId="4" type="noConversion"/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</si>
  <si>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</si>
  <si>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</si>
  <si>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</si>
  <si>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</si>
  <si>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四、债务还本支出</t>
    <phoneticPr fontId="4" type="noConversion"/>
  </si>
  <si>
    <t>地方政府一般债务还本支出</t>
    <phoneticPr fontId="4" type="noConversion"/>
  </si>
  <si>
    <t>五、年终结转</t>
    <phoneticPr fontId="4" type="noConversion"/>
  </si>
  <si>
    <t>年终结余</t>
    <phoneticPr fontId="4" type="noConversion"/>
  </si>
  <si>
    <t>六、安排预算稳定调节基金</t>
    <phoneticPr fontId="4" type="noConversion"/>
  </si>
  <si>
    <t>支出合计</t>
    <phoneticPr fontId="4" type="noConversion"/>
  </si>
  <si>
    <t>比上年实绩增(减)%</t>
    <phoneticPr fontId="18" type="noConversion"/>
  </si>
  <si>
    <t>2018年预算</t>
  </si>
  <si>
    <t>附件1：</t>
    <phoneticPr fontId="4" type="noConversion"/>
  </si>
  <si>
    <t>附件1-1：</t>
    <phoneticPr fontId="4" type="noConversion"/>
  </si>
  <si>
    <t>单位:万元</t>
    <phoneticPr fontId="4" type="noConversion"/>
  </si>
  <si>
    <t>科目号</t>
    <phoneticPr fontId="4" type="noConversion"/>
  </si>
  <si>
    <t>科目名称</t>
    <phoneticPr fontId="4" type="noConversion"/>
  </si>
  <si>
    <t>比上年实绩增(减)%</t>
    <phoneticPr fontId="4" type="noConversion"/>
  </si>
  <si>
    <t>占一般公共预算收入%</t>
    <phoneticPr fontId="4" type="noConversion"/>
  </si>
  <si>
    <t>备注</t>
    <phoneticPr fontId="4" type="noConversion"/>
  </si>
  <si>
    <t>一、一般公共预算收入</t>
    <phoneticPr fontId="4" type="noConversion"/>
  </si>
  <si>
    <t>税收收入</t>
    <phoneticPr fontId="4" type="noConversion"/>
  </si>
  <si>
    <t>增值税</t>
    <phoneticPr fontId="4" type="noConversion"/>
  </si>
  <si>
    <t>营业税</t>
    <phoneticPr fontId="4" type="noConversion"/>
  </si>
  <si>
    <t>企业所得税</t>
    <phoneticPr fontId="4" type="noConversion"/>
  </si>
  <si>
    <t>个人所得税</t>
    <phoneticPr fontId="4" type="noConversion"/>
  </si>
  <si>
    <t>资源税</t>
    <phoneticPr fontId="4" type="noConversion"/>
  </si>
  <si>
    <t>城市维护建设税</t>
    <phoneticPr fontId="4" type="noConversion"/>
  </si>
  <si>
    <t>房产税</t>
    <phoneticPr fontId="4" type="noConversion"/>
  </si>
  <si>
    <t>印花税</t>
    <phoneticPr fontId="4" type="noConversion"/>
  </si>
  <si>
    <t>城镇土地使用税</t>
    <phoneticPr fontId="4" type="noConversion"/>
  </si>
  <si>
    <t>土地增值税</t>
    <phoneticPr fontId="4" type="noConversion"/>
  </si>
  <si>
    <t>车船税</t>
    <phoneticPr fontId="4" type="noConversion"/>
  </si>
  <si>
    <t>耕地占用税</t>
    <phoneticPr fontId="4" type="noConversion"/>
  </si>
  <si>
    <t>契税</t>
    <phoneticPr fontId="4" type="noConversion"/>
  </si>
  <si>
    <t>非税收入</t>
    <phoneticPr fontId="4" type="noConversion"/>
  </si>
  <si>
    <t>专项收入</t>
    <phoneticPr fontId="4" type="noConversion"/>
  </si>
  <si>
    <t>教育费附加收入（含教师继续培训收入）</t>
    <phoneticPr fontId="4" type="noConversion"/>
  </si>
  <si>
    <t>行政事业性收费收入</t>
    <phoneticPr fontId="4" type="noConversion"/>
  </si>
  <si>
    <t>罚没收入</t>
    <phoneticPr fontId="4" type="noConversion"/>
  </si>
  <si>
    <t>国有资本经营收入</t>
    <phoneticPr fontId="4" type="noConversion"/>
  </si>
  <si>
    <t>国有资源（资产）有偿使用收入</t>
    <phoneticPr fontId="4" type="noConversion"/>
  </si>
  <si>
    <t>捐赠收入</t>
    <phoneticPr fontId="4" type="noConversion"/>
  </si>
  <si>
    <t>政府住房基金收入</t>
    <phoneticPr fontId="4" type="noConversion"/>
  </si>
  <si>
    <t>其他收入</t>
    <phoneticPr fontId="4" type="noConversion"/>
  </si>
  <si>
    <t>二、上级补助收入</t>
    <phoneticPr fontId="4" type="noConversion"/>
  </si>
  <si>
    <t>返还性收入</t>
    <phoneticPr fontId="4" type="noConversion"/>
  </si>
  <si>
    <t>参考镇街结算表</t>
    <phoneticPr fontId="4" type="noConversion"/>
  </si>
  <si>
    <r>
      <t xml:space="preserve"> </t>
    </r>
    <r>
      <rPr>
        <sz val="11.5"/>
        <rFont val="宋体"/>
        <family val="3"/>
        <charset val="134"/>
      </rPr>
      <t xml:space="preserve">  </t>
    </r>
    <r>
      <rPr>
        <sz val="11.5"/>
        <rFont val="宋体"/>
        <family val="3"/>
        <charset val="134"/>
      </rPr>
      <t>其他税收返还收入</t>
    </r>
    <phoneticPr fontId="4" type="noConversion"/>
  </si>
  <si>
    <t>四税体制改革基数返还。按镇街结算表</t>
    <phoneticPr fontId="4" type="noConversion"/>
  </si>
  <si>
    <t>一般性转移支付收入</t>
    <phoneticPr fontId="4" type="noConversion"/>
  </si>
  <si>
    <t>预下达到各镇街的2017年一般性转移支付（中央、省、江门级）</t>
    <phoneticPr fontId="4" type="noConversion"/>
  </si>
  <si>
    <t>结算补助收入</t>
    <phoneticPr fontId="4" type="noConversion"/>
  </si>
  <si>
    <t>企业事业单位划转补助收入</t>
    <phoneticPr fontId="4" type="noConversion"/>
  </si>
  <si>
    <t>双合：华侨农场事业费划转21万，省对双合的财力补助232万。</t>
    <phoneticPr fontId="4" type="noConversion"/>
  </si>
  <si>
    <t>城乡义务教育等转移支付收入</t>
    <phoneticPr fontId="4" type="noConversion"/>
  </si>
  <si>
    <t>基本养老金转移支付收入</t>
    <phoneticPr fontId="4" type="noConversion"/>
  </si>
  <si>
    <t>城乡居民医疗保险转移支付收入</t>
    <phoneticPr fontId="4" type="noConversion"/>
  </si>
  <si>
    <t>固定数额补助收入</t>
    <phoneticPr fontId="4" type="noConversion"/>
  </si>
  <si>
    <t>按镇街结算表。包含农村税费改革补助收入，缓解县乡财政困难综合性财力补助。</t>
    <phoneticPr fontId="4" type="noConversion"/>
  </si>
  <si>
    <t>其他一般性转移支付收入</t>
    <phoneticPr fontId="4" type="noConversion"/>
  </si>
  <si>
    <t>专项转移支付收入</t>
    <phoneticPr fontId="4" type="noConversion"/>
  </si>
  <si>
    <r>
      <t>预下达到各镇街的201</t>
    </r>
    <r>
      <rPr>
        <b/>
        <sz val="11.5"/>
        <rFont val="宋体"/>
        <family val="3"/>
        <charset val="134"/>
      </rPr>
      <t>8</t>
    </r>
    <r>
      <rPr>
        <b/>
        <sz val="11.5"/>
        <rFont val="宋体"/>
        <family val="3"/>
        <charset val="134"/>
      </rPr>
      <t>年专项转移支付（中央、省、江门级）</t>
    </r>
    <phoneticPr fontId="4" type="noConversion"/>
  </si>
  <si>
    <t>县级对镇街转移支付</t>
    <phoneticPr fontId="4" type="noConversion"/>
  </si>
  <si>
    <t>市与镇结算项目，参考镇级结算表。</t>
    <phoneticPr fontId="4" type="noConversion"/>
  </si>
  <si>
    <t>生态转移支付</t>
    <phoneticPr fontId="4" type="noConversion"/>
  </si>
  <si>
    <t>困难镇补助</t>
    <phoneticPr fontId="4" type="noConversion"/>
  </si>
  <si>
    <t>体制补助</t>
    <phoneticPr fontId="4" type="noConversion"/>
  </si>
  <si>
    <t>其他转移支付</t>
    <phoneticPr fontId="4" type="noConversion"/>
  </si>
  <si>
    <t>镇级结算表其他转移收入和补助镇街缺口。</t>
    <phoneticPr fontId="4" type="noConversion"/>
  </si>
  <si>
    <t>三、债务转贷收入</t>
    <phoneticPr fontId="4" type="noConversion"/>
  </si>
  <si>
    <t>镇街无此收入。</t>
    <phoneticPr fontId="4" type="noConversion"/>
  </si>
  <si>
    <t>地方政府一般债务转贷收入</t>
    <phoneticPr fontId="4" type="noConversion"/>
  </si>
  <si>
    <t>地方政府一般债券转贷收入</t>
    <phoneticPr fontId="4" type="noConversion"/>
  </si>
  <si>
    <t>地方政府其他一般债务转贷收入</t>
    <phoneticPr fontId="4" type="noConversion"/>
  </si>
  <si>
    <t>镇街上年结余</t>
    <phoneticPr fontId="4" type="noConversion"/>
  </si>
  <si>
    <t>收  入  合  计</t>
    <phoneticPr fontId="4" type="noConversion"/>
  </si>
  <si>
    <t>其他教育支出</t>
    <phoneticPr fontId="3" type="noConversion"/>
  </si>
  <si>
    <t>机关事业单位基本养老保险缴费支出</t>
    <phoneticPr fontId="3" type="noConversion"/>
  </si>
  <si>
    <t>工资奖金津补贴</t>
    <phoneticPr fontId="4" type="noConversion"/>
  </si>
  <si>
    <t>办公经费</t>
    <phoneticPr fontId="4" type="noConversion"/>
  </si>
  <si>
    <t>社会保障缴费</t>
    <phoneticPr fontId="4" type="noConversion"/>
  </si>
  <si>
    <t>住房公积金</t>
    <phoneticPr fontId="4" type="noConversion"/>
  </si>
  <si>
    <t>维修(护)费</t>
    <phoneticPr fontId="4" type="noConversion"/>
  </si>
  <si>
    <t>离退休费</t>
    <phoneticPr fontId="4" type="noConversion"/>
  </si>
  <si>
    <t>社会福利和救助</t>
    <phoneticPr fontId="4" type="noConversion"/>
  </si>
  <si>
    <t>其他对个人和家庭的补助</t>
    <phoneticPr fontId="4" type="noConversion"/>
  </si>
  <si>
    <t>其他支出</t>
    <phoneticPr fontId="4" type="noConversion"/>
  </si>
  <si>
    <r>
      <t>2017</t>
    </r>
    <r>
      <rPr>
        <b/>
        <sz val="11.5"/>
        <rFont val="宋体"/>
        <family val="3"/>
        <charset val="134"/>
      </rPr>
      <t>年实绩</t>
    </r>
    <phoneticPr fontId="4" type="noConversion"/>
  </si>
  <si>
    <r>
      <t>2018</t>
    </r>
    <r>
      <rPr>
        <b/>
        <sz val="11.5"/>
        <rFont val="宋体"/>
        <family val="3"/>
        <charset val="134"/>
      </rPr>
      <t>年预算</t>
    </r>
    <phoneticPr fontId="4" type="noConversion"/>
  </si>
  <si>
    <t>四、上年结余结转</t>
    <phoneticPr fontId="4" type="noConversion"/>
  </si>
  <si>
    <t>上年结余收入</t>
    <phoneticPr fontId="4" type="noConversion"/>
  </si>
  <si>
    <t>镇级财力上年结余收入</t>
    <phoneticPr fontId="3" type="noConversion"/>
  </si>
  <si>
    <r>
      <t>2017</t>
    </r>
    <r>
      <rPr>
        <b/>
        <sz val="11.5"/>
        <rFont val="宋体"/>
        <family val="3"/>
        <charset val="134"/>
      </rPr>
      <t>年实绩</t>
    </r>
    <phoneticPr fontId="18" type="noConversion"/>
  </si>
  <si>
    <t>编制单位：宅梧镇财政所</t>
    <phoneticPr fontId="4" type="noConversion"/>
  </si>
  <si>
    <t>鹤山市2018年宅梧镇一般公共预算收支决算表</t>
    <phoneticPr fontId="4" type="noConversion"/>
  </si>
  <si>
    <t>决算数</t>
    <phoneticPr fontId="18" type="noConversion"/>
  </si>
  <si>
    <t>决算数</t>
    <phoneticPr fontId="4" type="noConversion"/>
  </si>
  <si>
    <t>鹤山市2018年宅梧镇一般公共预算支出决算表</t>
    <phoneticPr fontId="4" type="noConversion"/>
  </si>
  <si>
    <t>鹤山市2018年宅梧镇一般公共预算收入决算表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</si>
</sst>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;[Red]0"/>
    <numFmt numFmtId="177" formatCode="#,##0_ "/>
    <numFmt numFmtId="178" formatCode="#,##0;\-#,##0;;"/>
    <numFmt numFmtId="179" formatCode="0.00_);[Red]\(0.00\)"/>
    <numFmt numFmtId="180" formatCode="_-* #,##0_-;\-* #,##0_-;_-* &quot;-&quot;_-;_-@_-"/>
    <numFmt numFmtId="181" formatCode="#,##0;\(#,##0\)"/>
    <numFmt numFmtId="182" formatCode="_-* #,##0.00_-;\-* #,##0.00_-;_-* &quot;-&quot;??_-;_-@_-"/>
    <numFmt numFmtId="183" formatCode="_-&quot;$&quot;\ * #,##0_-;_-&quot;$&quot;\ * #,##0\-;_-&quot;$&quot;\ * &quot;-&quot;_-;_-@_-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#,##0.0_);\(#,##0.0\)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yy\.mm\.dd"/>
    <numFmt numFmtId="195" formatCode="#,##0_);[Red]\(#,##0\)"/>
  </numFmts>
  <fonts count="76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.5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.5"/>
      <name val="宋体"/>
      <family val="3"/>
      <charset val="134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.5"/>
      <color indexed="8"/>
      <name val="宋体"/>
      <family val="3"/>
      <charset val="134"/>
    </font>
    <font>
      <b/>
      <sz val="11.5"/>
      <color indexed="8"/>
      <name val="宋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0"/>
      <name val="Arial"/>
      <family val="2"/>
    </font>
    <font>
      <sz val="10"/>
      <name val="Geneva"/>
      <family val="2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11.5"/>
      <color rgb="FFFF0000"/>
      <name val="宋体"/>
      <family val="3"/>
      <charset val="134"/>
    </font>
    <font>
      <b/>
      <sz val="11.5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2">
    <xf numFmtId="0" fontId="0" fillId="0" borderId="0"/>
    <xf numFmtId="43" fontId="1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" fillId="0" borderId="0">
      <alignment vertical="center"/>
    </xf>
    <xf numFmtId="0" fontId="19" fillId="0" borderId="0"/>
    <xf numFmtId="0" fontId="6" fillId="0" borderId="0"/>
    <xf numFmtId="9" fontId="6" fillId="0" borderId="0" applyFont="0" applyFill="0" applyBorder="0" applyAlignment="0" applyProtection="0"/>
    <xf numFmtId="0" fontId="26" fillId="0" borderId="0">
      <alignment vertical="center"/>
    </xf>
    <xf numFmtId="0" fontId="21" fillId="0" borderId="0"/>
    <xf numFmtId="0" fontId="21" fillId="0" borderId="0"/>
    <xf numFmtId="0" fontId="28" fillId="0" borderId="0"/>
    <xf numFmtId="0" fontId="29" fillId="0" borderId="0"/>
    <xf numFmtId="0" fontId="21" fillId="0" borderId="0"/>
    <xf numFmtId="0" fontId="28" fillId="0" borderId="0"/>
    <xf numFmtId="0" fontId="30" fillId="0" borderId="0"/>
    <xf numFmtId="0" fontId="28" fillId="0" borderId="0"/>
    <xf numFmtId="49" fontId="29" fillId="0" borderId="0" applyFont="0" applyFill="0" applyBorder="0" applyAlignment="0" applyProtection="0"/>
    <xf numFmtId="0" fontId="30" fillId="0" borderId="0"/>
    <xf numFmtId="49" fontId="29" fillId="0" borderId="0" applyFont="0" applyFill="0" applyBorder="0" applyAlignment="0" applyProtection="0"/>
    <xf numFmtId="0" fontId="21" fillId="0" borderId="0"/>
    <xf numFmtId="0" fontId="28" fillId="0" borderId="0"/>
    <xf numFmtId="0" fontId="21" fillId="0" borderId="0"/>
    <xf numFmtId="0" fontId="21" fillId="0" borderId="0"/>
    <xf numFmtId="0" fontId="30" fillId="0" borderId="0"/>
    <xf numFmtId="0" fontId="21" fillId="0" borderId="0"/>
    <xf numFmtId="0" fontId="21" fillId="0" borderId="0">
      <protection locked="0"/>
    </xf>
    <xf numFmtId="0" fontId="28" fillId="0" borderId="0"/>
    <xf numFmtId="0" fontId="28" fillId="0" borderId="0"/>
    <xf numFmtId="0" fontId="29" fillId="0" borderId="0"/>
    <xf numFmtId="0" fontId="21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0" borderId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>
      <protection locked="0"/>
    </xf>
    <xf numFmtId="0" fontId="32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3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7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4" fillId="0" borderId="0">
      <alignment horizontal="center" wrapText="1"/>
      <protection locked="0"/>
    </xf>
    <xf numFmtId="0" fontId="35" fillId="0" borderId="0" applyNumberFormat="0" applyFill="0" applyBorder="0" applyAlignment="0" applyProtection="0">
      <alignment vertical="top"/>
    </xf>
    <xf numFmtId="180" fontId="29" fillId="0" borderId="0" applyFont="0" applyFill="0" applyBorder="0" applyAlignment="0" applyProtection="0"/>
    <xf numFmtId="181" fontId="36" fillId="0" borderId="0"/>
    <xf numFmtId="182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5" fontId="36" fillId="0" borderId="0"/>
    <xf numFmtId="15" fontId="37" fillId="0" borderId="0"/>
    <xf numFmtId="186" fontId="3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38" fontId="38" fillId="29" borderId="0" applyNumberFormat="0" applyBorder="0" applyAlignment="0" applyProtection="0"/>
    <xf numFmtId="0" fontId="39" fillId="0" borderId="10" applyNumberFormat="0" applyAlignment="0" applyProtection="0">
      <alignment horizontal="left" vertical="center"/>
    </xf>
    <xf numFmtId="0" fontId="39" fillId="0" borderId="11">
      <alignment horizontal="left" vertical="center"/>
    </xf>
    <xf numFmtId="10" fontId="38" fillId="30" borderId="2" applyNumberFormat="0" applyBorder="0" applyAlignment="0" applyProtection="0"/>
    <xf numFmtId="187" fontId="40" fillId="31" borderId="0"/>
    <xf numFmtId="187" fontId="41" fillId="32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83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0" fontId="36" fillId="0" borderId="0"/>
    <xf numFmtId="37" fontId="42" fillId="0" borderId="0"/>
    <xf numFmtId="191" fontId="29" fillId="0" borderId="0"/>
    <xf numFmtId="0" fontId="28" fillId="0" borderId="0"/>
    <xf numFmtId="14" fontId="34" fillId="0" borderId="0">
      <alignment horizontal="center" wrapText="1"/>
      <protection locked="0"/>
    </xf>
    <xf numFmtId="10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13" fontId="29" fillId="0" borderId="0" applyFont="0" applyFill="0" applyProtection="0"/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43" fillId="0" borderId="12">
      <alignment horizontal="center"/>
    </xf>
    <xf numFmtId="3" fontId="37" fillId="0" borderId="0" applyFont="0" applyFill="0" applyBorder="0" applyAlignment="0" applyProtection="0"/>
    <xf numFmtId="0" fontId="37" fillId="33" borderId="0" applyNumberFormat="0" applyFont="0" applyBorder="0" applyAlignment="0" applyProtection="0"/>
    <xf numFmtId="0" fontId="44" fillId="0" borderId="0" applyNumberFormat="0" applyFill="0" applyBorder="0" applyAlignment="0" applyProtection="0"/>
    <xf numFmtId="0" fontId="45" fillId="34" borderId="13">
      <protection locked="0"/>
    </xf>
    <xf numFmtId="0" fontId="46" fillId="0" borderId="0"/>
    <xf numFmtId="0" fontId="45" fillId="34" borderId="13">
      <protection locked="0"/>
    </xf>
    <xf numFmtId="0" fontId="45" fillId="34" borderId="13">
      <protection locked="0"/>
    </xf>
    <xf numFmtId="0" fontId="45" fillId="34" borderId="13">
      <protection locked="0"/>
    </xf>
    <xf numFmtId="0" fontId="45" fillId="34" borderId="13">
      <protection locked="0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92" fontId="29" fillId="0" borderId="0" applyFont="0" applyFill="0" applyBorder="0" applyAlignment="0" applyProtection="0"/>
    <xf numFmtId="193" fontId="29" fillId="0" borderId="0" applyFont="0" applyFill="0" applyBorder="0" applyAlignment="0" applyProtection="0"/>
    <xf numFmtId="0" fontId="29" fillId="0" borderId="5" applyNumberFormat="0" applyFill="0" applyProtection="0">
      <alignment horizontal="right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" applyNumberFormat="0" applyFill="0" applyProtection="0">
      <alignment horizontal="center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7" applyNumberFormat="0" applyFill="0" applyProtection="0">
      <alignment horizont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2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 applyNumberFormat="0" applyFont="0" applyFill="0" applyBorder="0" applyAlignment="0" applyProtection="0"/>
    <xf numFmtId="0" fontId="57" fillId="0" borderId="0">
      <alignment vertical="center"/>
    </xf>
    <xf numFmtId="0" fontId="6" fillId="0" borderId="0"/>
    <xf numFmtId="0" fontId="6" fillId="0" borderId="0"/>
    <xf numFmtId="0" fontId="6" fillId="0" borderId="0"/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2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>
      <alignment vertical="top"/>
    </xf>
    <xf numFmtId="0" fontId="6" fillId="0" borderId="0">
      <alignment vertical="top"/>
    </xf>
    <xf numFmtId="0" fontId="5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3" fontId="44" fillId="0" borderId="0" applyNumberFormat="0" applyFill="0" applyBorder="0" applyAlignment="0" applyProtection="0"/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2" fillId="38" borderId="19" applyNumberFormat="0" applyAlignment="0" applyProtection="0">
      <alignment vertical="center"/>
    </xf>
    <xf numFmtId="0" fontId="62" fillId="38" borderId="19" applyNumberFormat="0" applyAlignment="0" applyProtection="0">
      <alignment vertical="center"/>
    </xf>
    <xf numFmtId="0" fontId="62" fillId="38" borderId="19" applyNumberFormat="0" applyAlignment="0" applyProtection="0">
      <alignment vertical="center"/>
    </xf>
    <xf numFmtId="0" fontId="62" fillId="38" borderId="19" applyNumberFormat="0" applyAlignment="0" applyProtection="0">
      <alignment vertical="center"/>
    </xf>
    <xf numFmtId="0" fontId="62" fillId="38" borderId="19" applyNumberFormat="0" applyAlignment="0" applyProtection="0">
      <alignment vertical="center"/>
    </xf>
    <xf numFmtId="0" fontId="62" fillId="38" borderId="19" applyNumberFormat="0" applyAlignment="0" applyProtection="0">
      <alignment vertical="center"/>
    </xf>
    <xf numFmtId="0" fontId="62" fillId="38" borderId="19" applyNumberFormat="0" applyAlignment="0" applyProtection="0">
      <alignment vertical="center"/>
    </xf>
    <xf numFmtId="0" fontId="62" fillId="38" borderId="19" applyNumberFormat="0" applyAlignment="0" applyProtection="0">
      <alignment vertical="center"/>
    </xf>
    <xf numFmtId="0" fontId="63" fillId="39" borderId="20" applyNumberFormat="0" applyAlignment="0" applyProtection="0">
      <alignment vertical="center"/>
    </xf>
    <xf numFmtId="0" fontId="63" fillId="39" borderId="20" applyNumberFormat="0" applyAlignment="0" applyProtection="0">
      <alignment vertical="center"/>
    </xf>
    <xf numFmtId="0" fontId="63" fillId="39" borderId="20" applyNumberFormat="0" applyAlignment="0" applyProtection="0">
      <alignment vertical="center"/>
    </xf>
    <xf numFmtId="0" fontId="63" fillId="39" borderId="20" applyNumberFormat="0" applyAlignment="0" applyProtection="0">
      <alignment vertical="center"/>
    </xf>
    <xf numFmtId="0" fontId="63" fillId="39" borderId="20" applyNumberFormat="0" applyAlignment="0" applyProtection="0">
      <alignment vertical="center"/>
    </xf>
    <xf numFmtId="0" fontId="63" fillId="39" borderId="20" applyNumberFormat="0" applyAlignment="0" applyProtection="0">
      <alignment vertical="center"/>
    </xf>
    <xf numFmtId="0" fontId="63" fillId="39" borderId="20" applyNumberFormat="0" applyAlignment="0" applyProtection="0">
      <alignment vertical="center"/>
    </xf>
    <xf numFmtId="0" fontId="63" fillId="39" borderId="20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3" fillId="0" borderId="17" applyNumberFormat="0" applyFill="0" applyProtection="0">
      <alignment horizontal="left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37" fillId="0" borderId="0"/>
    <xf numFmtId="41" fontId="6" fillId="0" borderId="0" applyFont="0" applyFill="0" applyBorder="0" applyAlignment="0" applyProtection="0"/>
    <xf numFmtId="4" fontId="37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67" fillId="40" borderId="0" applyNumberFormat="0" applyBorder="0" applyAlignment="0" applyProtection="0"/>
    <xf numFmtId="0" fontId="67" fillId="40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194" fontId="29" fillId="0" borderId="17" applyFill="0" applyProtection="0">
      <alignment horizontal="right"/>
    </xf>
    <xf numFmtId="0" fontId="29" fillId="0" borderId="5" applyNumberFormat="0" applyFill="0" applyProtection="0">
      <alignment horizontal="left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9" fillId="38" borderId="22" applyNumberFormat="0" applyAlignment="0" applyProtection="0">
      <alignment vertical="center"/>
    </xf>
    <xf numFmtId="0" fontId="69" fillId="38" borderId="22" applyNumberFormat="0" applyAlignment="0" applyProtection="0">
      <alignment vertical="center"/>
    </xf>
    <xf numFmtId="0" fontId="69" fillId="38" borderId="22" applyNumberFormat="0" applyAlignment="0" applyProtection="0">
      <alignment vertical="center"/>
    </xf>
    <xf numFmtId="0" fontId="69" fillId="38" borderId="22" applyNumberFormat="0" applyAlignment="0" applyProtection="0">
      <alignment vertical="center"/>
    </xf>
    <xf numFmtId="0" fontId="69" fillId="38" borderId="22" applyNumberFormat="0" applyAlignment="0" applyProtection="0">
      <alignment vertical="center"/>
    </xf>
    <xf numFmtId="0" fontId="69" fillId="38" borderId="22" applyNumberFormat="0" applyAlignment="0" applyProtection="0">
      <alignment vertical="center"/>
    </xf>
    <xf numFmtId="0" fontId="69" fillId="38" borderId="22" applyNumberFormat="0" applyAlignment="0" applyProtection="0">
      <alignment vertical="center"/>
    </xf>
    <xf numFmtId="0" fontId="69" fillId="38" borderId="22" applyNumberFormat="0" applyAlignment="0" applyProtection="0">
      <alignment vertical="center"/>
    </xf>
    <xf numFmtId="0" fontId="70" fillId="8" borderId="19" applyNumberFormat="0" applyAlignment="0" applyProtection="0">
      <alignment vertical="center"/>
    </xf>
    <xf numFmtId="0" fontId="70" fillId="8" borderId="19" applyNumberFormat="0" applyAlignment="0" applyProtection="0">
      <alignment vertical="center"/>
    </xf>
    <xf numFmtId="0" fontId="70" fillId="8" borderId="19" applyNumberFormat="0" applyAlignment="0" applyProtection="0">
      <alignment vertical="center"/>
    </xf>
    <xf numFmtId="0" fontId="70" fillId="8" borderId="19" applyNumberFormat="0" applyAlignment="0" applyProtection="0">
      <alignment vertical="center"/>
    </xf>
    <xf numFmtId="0" fontId="70" fillId="8" borderId="19" applyNumberFormat="0" applyAlignment="0" applyProtection="0">
      <alignment vertical="center"/>
    </xf>
    <xf numFmtId="0" fontId="70" fillId="8" borderId="19" applyNumberFormat="0" applyAlignment="0" applyProtection="0">
      <alignment vertical="center"/>
    </xf>
    <xf numFmtId="0" fontId="70" fillId="8" borderId="19" applyNumberFormat="0" applyAlignment="0" applyProtection="0">
      <alignment vertical="center"/>
    </xf>
    <xf numFmtId="0" fontId="70" fillId="8" borderId="19" applyNumberFormat="0" applyAlignment="0" applyProtection="0">
      <alignment vertical="center"/>
    </xf>
    <xf numFmtId="1" fontId="29" fillId="0" borderId="17" applyFill="0" applyProtection="0">
      <alignment horizontal="center"/>
    </xf>
    <xf numFmtId="0" fontId="71" fillId="0" borderId="0"/>
    <xf numFmtId="0" fontId="29" fillId="0" borderId="0"/>
    <xf numFmtId="0" fontId="35" fillId="0" borderId="0">
      <alignment vertical="top"/>
    </xf>
    <xf numFmtId="0" fontId="28" fillId="0" borderId="0"/>
    <xf numFmtId="0" fontId="29" fillId="0" borderId="0"/>
    <xf numFmtId="0" fontId="37" fillId="0" borderId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6" fillId="48" borderId="23" applyNumberFormat="0" applyFont="0" applyAlignment="0" applyProtection="0">
      <alignment vertical="center"/>
    </xf>
    <xf numFmtId="0" fontId="6" fillId="48" borderId="23" applyNumberFormat="0" applyFont="0" applyAlignment="0" applyProtection="0">
      <alignment vertical="center"/>
    </xf>
    <xf numFmtId="0" fontId="6" fillId="48" borderId="23" applyNumberFormat="0" applyFont="0" applyAlignment="0" applyProtection="0">
      <alignment vertical="center"/>
    </xf>
    <xf numFmtId="0" fontId="6" fillId="48" borderId="23" applyNumberFormat="0" applyFont="0" applyAlignment="0" applyProtection="0">
      <alignment vertical="center"/>
    </xf>
    <xf numFmtId="0" fontId="6" fillId="48" borderId="23" applyNumberFormat="0" applyFont="0" applyAlignment="0" applyProtection="0">
      <alignment vertical="center"/>
    </xf>
    <xf numFmtId="0" fontId="6" fillId="48" borderId="23" applyNumberFormat="0" applyFont="0" applyAlignment="0" applyProtection="0">
      <alignment vertical="center"/>
    </xf>
    <xf numFmtId="0" fontId="27" fillId="48" borderId="23" applyNumberFormat="0" applyFont="0" applyAlignment="0" applyProtection="0">
      <alignment vertical="center"/>
    </xf>
    <xf numFmtId="0" fontId="27" fillId="48" borderId="23" applyNumberFormat="0" applyFont="0" applyAlignment="0" applyProtection="0">
      <alignment vertical="center"/>
    </xf>
    <xf numFmtId="0" fontId="29" fillId="48" borderId="23" applyNumberFormat="0" applyFont="0" applyAlignment="0" applyProtection="0">
      <alignment vertical="center"/>
    </xf>
  </cellStyleXfs>
  <cellXfs count="153">
    <xf numFmtId="0" fontId="0" fillId="0" borderId="0" xfId="0"/>
    <xf numFmtId="0" fontId="2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41" fontId="10" fillId="0" borderId="2" xfId="1" applyNumberFormat="1" applyFont="1" applyFill="1" applyBorder="1" applyAlignment="1" applyProtection="1">
      <alignment vertical="center"/>
    </xf>
    <xf numFmtId="41" fontId="10" fillId="0" borderId="2" xfId="1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41" fontId="10" fillId="2" borderId="2" xfId="1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1" fontId="10" fillId="2" borderId="2" xfId="1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 indent="1"/>
    </xf>
    <xf numFmtId="177" fontId="5" fillId="0" borderId="2" xfId="2" applyNumberFormat="1" applyFont="1" applyFill="1" applyBorder="1" applyAlignment="1">
      <alignment vertical="center"/>
    </xf>
    <xf numFmtId="0" fontId="5" fillId="0" borderId="0" xfId="3" applyFont="1" applyFill="1">
      <alignment vertical="center"/>
    </xf>
    <xf numFmtId="41" fontId="2" fillId="0" borderId="2" xfId="1" applyNumberFormat="1" applyFont="1" applyFill="1" applyBorder="1" applyAlignment="1">
      <alignment vertical="center"/>
    </xf>
    <xf numFmtId="41" fontId="10" fillId="2" borderId="2" xfId="1" applyNumberFormat="1" applyFont="1" applyFill="1" applyBorder="1" applyAlignment="1">
      <alignment horizontal="right" vertical="center"/>
    </xf>
    <xf numFmtId="41" fontId="10" fillId="2" borderId="2" xfId="1" applyNumberFormat="1" applyFont="1" applyFill="1" applyBorder="1" applyAlignment="1" applyProtection="1">
      <alignment vertical="center"/>
      <protection locked="0"/>
    </xf>
    <xf numFmtId="41" fontId="2" fillId="0" borderId="2" xfId="1" applyNumberFormat="1" applyFont="1" applyFill="1" applyBorder="1" applyAlignment="1" applyProtection="1">
      <alignment vertical="center"/>
      <protection locked="0"/>
    </xf>
    <xf numFmtId="41" fontId="2" fillId="0" borderId="2" xfId="1" applyNumberFormat="1" applyFont="1" applyFill="1" applyBorder="1" applyAlignment="1" applyProtection="1">
      <alignment vertical="center"/>
    </xf>
    <xf numFmtId="41" fontId="2" fillId="0" borderId="2" xfId="1" applyNumberFormat="1" applyFont="1" applyFill="1" applyBorder="1" applyAlignment="1">
      <alignment horizontal="right" vertical="center"/>
    </xf>
    <xf numFmtId="41" fontId="2" fillId="2" borderId="2" xfId="1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 wrapText="1"/>
    </xf>
    <xf numFmtId="41" fontId="10" fillId="2" borderId="4" xfId="1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/>
    </xf>
    <xf numFmtId="41" fontId="10" fillId="0" borderId="2" xfId="1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41" fontId="10" fillId="0" borderId="2" xfId="2" applyNumberFormat="1" applyFont="1" applyFill="1" applyBorder="1" applyAlignment="1">
      <alignment vertical="center" wrapText="1"/>
    </xf>
    <xf numFmtId="41" fontId="10" fillId="2" borderId="2" xfId="2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2" xfId="0" applyFont="1" applyFill="1" applyBorder="1" applyAlignment="1">
      <alignment horizontal="left" vertical="center" wrapText="1"/>
    </xf>
    <xf numFmtId="41" fontId="10" fillId="0" borderId="2" xfId="2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 indent="1"/>
    </xf>
    <xf numFmtId="41" fontId="2" fillId="0" borderId="2" xfId="2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1" fontId="17" fillId="0" borderId="2" xfId="1" applyNumberFormat="1" applyFont="1" applyFill="1" applyBorder="1" applyAlignment="1" applyProtection="1">
      <alignment vertical="center"/>
    </xf>
    <xf numFmtId="9" fontId="5" fillId="0" borderId="0" xfId="0" applyNumberFormat="1" applyFont="1" applyFill="1" applyAlignment="1">
      <alignment vertical="center"/>
    </xf>
    <xf numFmtId="9" fontId="17" fillId="0" borderId="2" xfId="1" applyNumberFormat="1" applyFont="1" applyFill="1" applyBorder="1" applyAlignment="1" applyProtection="1">
      <alignment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49" fontId="20" fillId="0" borderId="0" xfId="4" applyNumberFormat="1" applyFont="1" applyAlignment="1">
      <alignment vertical="center" wrapText="1"/>
    </xf>
    <xf numFmtId="49" fontId="20" fillId="0" borderId="0" xfId="4" applyNumberFormat="1" applyFont="1" applyAlignment="1">
      <alignment horizontal="center" vertical="center" wrapText="1"/>
    </xf>
    <xf numFmtId="0" fontId="19" fillId="0" borderId="0" xfId="4" applyAlignment="1">
      <alignment vertical="center"/>
    </xf>
    <xf numFmtId="0" fontId="6" fillId="0" borderId="0" xfId="4" applyFont="1" applyAlignment="1">
      <alignment horizontal="left" vertical="center"/>
    </xf>
    <xf numFmtId="49" fontId="21" fillId="0" borderId="0" xfId="4" applyNumberFormat="1" applyFont="1" applyAlignment="1">
      <alignment horizontal="center" vertical="center" wrapText="1"/>
    </xf>
    <xf numFmtId="0" fontId="23" fillId="0" borderId="0" xfId="4" applyFont="1" applyAlignment="1">
      <alignment vertical="center"/>
    </xf>
    <xf numFmtId="0" fontId="24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 shrinkToFit="1"/>
    </xf>
    <xf numFmtId="0" fontId="24" fillId="0" borderId="0" xfId="4" applyFont="1" applyAlignment="1">
      <alignment horizontal="right" vertical="center"/>
    </xf>
    <xf numFmtId="0" fontId="6" fillId="0" borderId="0" xfId="5" applyFont="1" applyFill="1" applyAlignment="1">
      <alignment vertical="center"/>
    </xf>
    <xf numFmtId="41" fontId="6" fillId="0" borderId="0" xfId="5" applyNumberFormat="1" applyFont="1" applyFill="1" applyAlignment="1">
      <alignment vertical="center"/>
    </xf>
    <xf numFmtId="41" fontId="6" fillId="0" borderId="0" xfId="5" applyNumberFormat="1" applyFont="1" applyFill="1" applyAlignment="1">
      <alignment horizontal="right" vertical="center"/>
    </xf>
    <xf numFmtId="10" fontId="6" fillId="0" borderId="0" xfId="5" applyNumberFormat="1" applyFont="1" applyFill="1" applyAlignment="1">
      <alignment vertical="center"/>
    </xf>
    <xf numFmtId="0" fontId="6" fillId="0" borderId="0" xfId="5" applyFont="1" applyFill="1" applyAlignment="1">
      <alignment vertical="center" wrapText="1" shrinkToFit="1"/>
    </xf>
    <xf numFmtId="41" fontId="6" fillId="0" borderId="0" xfId="2" applyNumberFormat="1" applyFont="1" applyFill="1" applyAlignment="1">
      <alignment vertical="center"/>
    </xf>
    <xf numFmtId="0" fontId="5" fillId="0" borderId="0" xfId="5" applyFont="1" applyFill="1" applyAlignment="1">
      <alignment horizontal="right" vertical="center"/>
    </xf>
    <xf numFmtId="0" fontId="10" fillId="0" borderId="2" xfId="5" applyFont="1" applyFill="1" applyBorder="1" applyAlignment="1">
      <alignment horizontal="center" vertical="center"/>
    </xf>
    <xf numFmtId="41" fontId="10" fillId="0" borderId="3" xfId="5" applyNumberFormat="1" applyFont="1" applyFill="1" applyBorder="1" applyAlignment="1">
      <alignment horizontal="center" vertical="center" wrapText="1"/>
    </xf>
    <xf numFmtId="41" fontId="10" fillId="0" borderId="2" xfId="5" applyNumberFormat="1" applyFont="1" applyFill="1" applyBorder="1" applyAlignment="1">
      <alignment horizontal="center" vertical="center" wrapText="1"/>
    </xf>
    <xf numFmtId="10" fontId="10" fillId="0" borderId="4" xfId="5" applyNumberFormat="1" applyFont="1" applyFill="1" applyBorder="1" applyAlignment="1">
      <alignment horizontal="center" vertical="center" wrapText="1"/>
    </xf>
    <xf numFmtId="10" fontId="10" fillId="0" borderId="2" xfId="5" applyNumberFormat="1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 wrapText="1" shrinkToFit="1"/>
    </xf>
    <xf numFmtId="0" fontId="5" fillId="0" borderId="0" xfId="5" applyFont="1" applyFill="1" applyAlignment="1">
      <alignment horizontal="center" vertical="center"/>
    </xf>
    <xf numFmtId="0" fontId="10" fillId="0" borderId="2" xfId="5" applyFont="1" applyFill="1" applyBorder="1" applyAlignment="1">
      <alignment vertical="center"/>
    </xf>
    <xf numFmtId="41" fontId="10" fillId="0" borderId="2" xfId="2" applyNumberFormat="1" applyFont="1" applyFill="1" applyBorder="1" applyAlignment="1">
      <alignment vertical="center" shrinkToFit="1"/>
    </xf>
    <xf numFmtId="41" fontId="10" fillId="0" borderId="2" xfId="2" applyNumberFormat="1" applyFont="1" applyFill="1" applyBorder="1" applyAlignment="1">
      <alignment horizontal="right" vertical="center" wrapText="1"/>
    </xf>
    <xf numFmtId="177" fontId="10" fillId="0" borderId="2" xfId="6" applyNumberFormat="1" applyFont="1" applyFill="1" applyBorder="1" applyAlignment="1">
      <alignment vertical="center" wrapText="1"/>
    </xf>
    <xf numFmtId="10" fontId="10" fillId="0" borderId="2" xfId="6" applyNumberFormat="1" applyFont="1" applyFill="1" applyBorder="1" applyAlignment="1">
      <alignment vertical="center" wrapText="1"/>
    </xf>
    <xf numFmtId="0" fontId="2" fillId="0" borderId="2" xfId="5" applyFont="1" applyFill="1" applyBorder="1" applyAlignment="1">
      <alignment horizontal="left" vertical="center" wrapText="1" shrinkToFit="1"/>
    </xf>
    <xf numFmtId="0" fontId="9" fillId="0" borderId="0" xfId="5" applyFont="1" applyFill="1" applyAlignment="1">
      <alignment horizontal="center" vertical="center"/>
    </xf>
    <xf numFmtId="0" fontId="10" fillId="0" borderId="2" xfId="5" applyFont="1" applyFill="1" applyBorder="1" applyAlignment="1">
      <alignment horizontal="left" vertical="center" shrinkToFit="1"/>
    </xf>
    <xf numFmtId="0" fontId="10" fillId="0" borderId="2" xfId="5" applyFont="1" applyFill="1" applyBorder="1" applyAlignment="1">
      <alignment vertical="center" shrinkToFit="1"/>
    </xf>
    <xf numFmtId="0" fontId="10" fillId="0" borderId="2" xfId="5" applyFont="1" applyFill="1" applyBorder="1" applyAlignment="1">
      <alignment vertical="center" wrapText="1" shrinkToFit="1"/>
    </xf>
    <xf numFmtId="0" fontId="25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2" fillId="0" borderId="2" xfId="5" applyFont="1" applyFill="1" applyBorder="1" applyAlignment="1">
      <alignment horizontal="left" vertical="center" shrinkToFit="1"/>
    </xf>
    <xf numFmtId="41" fontId="2" fillId="0" borderId="2" xfId="2" applyNumberFormat="1" applyFont="1" applyFill="1" applyBorder="1" applyAlignment="1">
      <alignment horizontal="right" vertical="center" shrinkToFit="1"/>
    </xf>
    <xf numFmtId="178" fontId="2" fillId="0" borderId="2" xfId="5" applyNumberFormat="1" applyFont="1" applyFill="1" applyBorder="1" applyAlignment="1">
      <alignment vertical="center" wrapText="1" shrinkToFit="1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2" fillId="0" borderId="2" xfId="5" applyFont="1" applyFill="1" applyBorder="1" applyAlignment="1">
      <alignment vertical="center" wrapText="1" shrinkToFit="1"/>
    </xf>
    <xf numFmtId="179" fontId="27" fillId="0" borderId="0" xfId="7" applyNumberFormat="1" applyFont="1" applyBorder="1">
      <alignment vertical="center"/>
    </xf>
    <xf numFmtId="41" fontId="10" fillId="0" borderId="2" xfId="2" applyNumberFormat="1" applyFont="1" applyFill="1" applyBorder="1" applyAlignment="1">
      <alignment horizontal="right" vertical="center" shrinkToFit="1"/>
    </xf>
    <xf numFmtId="1" fontId="2" fillId="0" borderId="2" xfId="5" applyNumberFormat="1" applyFont="1" applyFill="1" applyBorder="1" applyAlignment="1" applyProtection="1">
      <alignment horizontal="left" vertical="center" shrinkToFit="1"/>
      <protection locked="0"/>
    </xf>
    <xf numFmtId="41" fontId="2" fillId="0" borderId="2" xfId="2" applyNumberFormat="1" applyFont="1" applyFill="1" applyBorder="1" applyAlignment="1" applyProtection="1">
      <alignment horizontal="right" vertical="center" shrinkToFit="1"/>
      <protection locked="0"/>
    </xf>
    <xf numFmtId="1" fontId="10" fillId="0" borderId="2" xfId="5" applyNumberFormat="1" applyFont="1" applyFill="1" applyBorder="1" applyAlignment="1" applyProtection="1">
      <alignment horizontal="left" vertical="center" shrinkToFit="1"/>
      <protection locked="0"/>
    </xf>
    <xf numFmtId="41" fontId="10" fillId="0" borderId="2" xfId="2" applyNumberFormat="1" applyFont="1" applyFill="1" applyBorder="1" applyAlignment="1" applyProtection="1">
      <alignment horizontal="right" vertical="center" shrinkToFit="1"/>
      <protection locked="0"/>
    </xf>
    <xf numFmtId="0" fontId="2" fillId="0" borderId="2" xfId="5" applyNumberFormat="1" applyFont="1" applyFill="1" applyBorder="1" applyAlignment="1" applyProtection="1">
      <alignment horizontal="left" vertical="center" shrinkToFit="1"/>
      <protection locked="0"/>
    </xf>
    <xf numFmtId="41" fontId="2" fillId="0" borderId="2" xfId="2" applyNumberFormat="1" applyFont="1" applyFill="1" applyBorder="1" applyAlignment="1">
      <alignment horizontal="right" vertical="center"/>
    </xf>
    <xf numFmtId="41" fontId="9" fillId="0" borderId="0" xfId="2" applyNumberFormat="1" applyFont="1" applyFill="1" applyBorder="1" applyAlignment="1">
      <alignment horizontal="right" vertical="center"/>
    </xf>
    <xf numFmtId="41" fontId="10" fillId="0" borderId="2" xfId="2" applyNumberFormat="1" applyFont="1" applyFill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177" fontId="9" fillId="0" borderId="0" xfId="2" applyNumberFormat="1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horizontal="right" vertical="center"/>
    </xf>
    <xf numFmtId="9" fontId="9" fillId="0" borderId="0" xfId="6" applyFont="1" applyFill="1" applyBorder="1" applyAlignment="1">
      <alignment vertical="center" wrapText="1"/>
    </xf>
    <xf numFmtId="10" fontId="9" fillId="0" borderId="0" xfId="2" applyNumberFormat="1" applyFont="1" applyFill="1" applyBorder="1" applyAlignment="1">
      <alignment vertical="center" wrapText="1"/>
    </xf>
    <xf numFmtId="0" fontId="5" fillId="0" borderId="0" xfId="5" applyFont="1" applyFill="1" applyBorder="1" applyAlignment="1">
      <alignment vertical="center" wrapText="1" shrinkToFit="1"/>
    </xf>
    <xf numFmtId="41" fontId="10" fillId="0" borderId="4" xfId="1" applyNumberFormat="1" applyFont="1" applyFill="1" applyBorder="1" applyAlignment="1">
      <alignment vertical="center"/>
    </xf>
    <xf numFmtId="177" fontId="9" fillId="0" borderId="2" xfId="5" applyNumberFormat="1" applyFont="1" applyFill="1" applyBorder="1" applyAlignment="1">
      <alignment horizontal="right" vertical="center"/>
    </xf>
    <xf numFmtId="177" fontId="5" fillId="0" borderId="2" xfId="5" applyNumberFormat="1" applyFont="1" applyFill="1" applyBorder="1" applyAlignment="1">
      <alignment horizontal="right" vertical="center"/>
    </xf>
    <xf numFmtId="1" fontId="10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195" fontId="10" fillId="0" borderId="2" xfId="1" applyNumberFormat="1" applyFont="1" applyFill="1" applyBorder="1" applyAlignment="1" applyProtection="1">
      <alignment vertical="center"/>
    </xf>
    <xf numFmtId="195" fontId="10" fillId="2" borderId="2" xfId="1" applyNumberFormat="1" applyFont="1" applyFill="1" applyBorder="1" applyAlignment="1" applyProtection="1">
      <alignment vertical="center"/>
    </xf>
    <xf numFmtId="195" fontId="10" fillId="2" borderId="2" xfId="1" applyNumberFormat="1" applyFont="1" applyFill="1" applyBorder="1" applyAlignment="1">
      <alignment vertical="center"/>
    </xf>
    <xf numFmtId="195" fontId="10" fillId="2" borderId="2" xfId="1" applyNumberFormat="1" applyFont="1" applyFill="1" applyBorder="1" applyAlignment="1">
      <alignment horizontal="right" vertical="center"/>
    </xf>
    <xf numFmtId="195" fontId="10" fillId="2" borderId="2" xfId="1" applyNumberFormat="1" applyFont="1" applyFill="1" applyBorder="1" applyAlignment="1" applyProtection="1">
      <alignment vertical="center"/>
      <protection locked="0"/>
    </xf>
    <xf numFmtId="195" fontId="10" fillId="0" borderId="2" xfId="1" applyNumberFormat="1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10" fontId="10" fillId="0" borderId="4" xfId="0" applyNumberFormat="1" applyFont="1" applyFill="1" applyBorder="1" applyAlignment="1">
      <alignment horizontal="center" vertical="center" wrapText="1"/>
    </xf>
    <xf numFmtId="0" fontId="72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1"/>
    </xf>
    <xf numFmtId="41" fontId="72" fillId="0" borderId="2" xfId="1" applyNumberFormat="1" applyFont="1" applyFill="1" applyBorder="1" applyAlignment="1">
      <alignment vertical="center"/>
    </xf>
    <xf numFmtId="41" fontId="73" fillId="0" borderId="2" xfId="1" applyNumberFormat="1" applyFont="1" applyFill="1" applyBorder="1" applyAlignment="1" applyProtection="1">
      <alignment vertical="center"/>
    </xf>
    <xf numFmtId="9" fontId="73" fillId="0" borderId="2" xfId="1" applyNumberFormat="1" applyFont="1" applyFill="1" applyBorder="1" applyAlignment="1" applyProtection="1">
      <alignment vertical="center"/>
    </xf>
    <xf numFmtId="0" fontId="73" fillId="0" borderId="2" xfId="0" applyFont="1" applyFill="1" applyBorder="1" applyAlignment="1">
      <alignment horizontal="left" vertical="center"/>
    </xf>
    <xf numFmtId="0" fontId="73" fillId="0" borderId="2" xfId="0" applyFont="1" applyFill="1" applyBorder="1" applyAlignment="1">
      <alignment horizontal="left" vertical="center" wrapText="1"/>
    </xf>
    <xf numFmtId="41" fontId="73" fillId="0" borderId="2" xfId="1" applyNumberFormat="1" applyFont="1" applyFill="1" applyBorder="1" applyAlignment="1">
      <alignment vertical="center"/>
    </xf>
    <xf numFmtId="0" fontId="74" fillId="0" borderId="0" xfId="0" applyFont="1" applyFill="1" applyAlignment="1">
      <alignment vertical="center"/>
    </xf>
    <xf numFmtId="41" fontId="72" fillId="0" borderId="2" xfId="2" applyNumberFormat="1" applyFont="1" applyFill="1" applyBorder="1" applyAlignment="1">
      <alignment vertical="center"/>
    </xf>
    <xf numFmtId="0" fontId="73" fillId="0" borderId="8" xfId="0" applyFont="1" applyFill="1" applyBorder="1" applyAlignment="1">
      <alignment vertical="center"/>
    </xf>
    <xf numFmtId="0" fontId="73" fillId="0" borderId="9" xfId="0" applyFont="1" applyFill="1" applyBorder="1" applyAlignment="1">
      <alignment vertical="center"/>
    </xf>
    <xf numFmtId="0" fontId="72" fillId="0" borderId="2" xfId="0" applyFont="1" applyFill="1" applyBorder="1" applyAlignment="1">
      <alignment vertical="center" wrapText="1"/>
    </xf>
    <xf numFmtId="0" fontId="75" fillId="0" borderId="0" xfId="0" applyFont="1" applyFill="1" applyAlignment="1">
      <alignment vertical="center"/>
    </xf>
    <xf numFmtId="41" fontId="73" fillId="0" borderId="2" xfId="2" applyNumberFormat="1" applyFont="1" applyFill="1" applyBorder="1" applyAlignment="1">
      <alignment horizontal="right" vertical="center" wrapText="1"/>
    </xf>
    <xf numFmtId="0" fontId="19" fillId="0" borderId="0" xfId="4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22" fillId="0" borderId="0" xfId="4" applyFont="1" applyAlignment="1">
      <alignment horizontal="center" vertical="center" wrapText="1"/>
    </xf>
    <xf numFmtId="0" fontId="7" fillId="0" borderId="0" xfId="5" applyNumberFormat="1" applyFont="1" applyFill="1" applyAlignment="1">
      <alignment horizontal="center" vertical="center"/>
    </xf>
    <xf numFmtId="0" fontId="10" fillId="0" borderId="8" xfId="5" applyFont="1" applyFill="1" applyBorder="1" applyAlignment="1">
      <alignment horizontal="left" vertical="center" shrinkToFit="1"/>
    </xf>
    <xf numFmtId="0" fontId="10" fillId="0" borderId="9" xfId="5" applyFont="1" applyFill="1" applyBorder="1" applyAlignment="1">
      <alignment horizontal="left" vertical="center" shrinkToFit="1"/>
    </xf>
    <xf numFmtId="1" fontId="10" fillId="0" borderId="8" xfId="5" applyNumberFormat="1" applyFont="1" applyFill="1" applyBorder="1" applyAlignment="1" applyProtection="1">
      <alignment horizontal="left" vertical="center" shrinkToFit="1"/>
      <protection locked="0"/>
    </xf>
    <xf numFmtId="1" fontId="10" fillId="0" borderId="9" xfId="5" applyNumberFormat="1" applyFont="1" applyFill="1" applyBorder="1" applyAlignment="1" applyProtection="1">
      <alignment horizontal="left" vertical="center" shrinkToFit="1"/>
      <protection locked="0"/>
    </xf>
    <xf numFmtId="0" fontId="10" fillId="0" borderId="8" xfId="5" applyFont="1" applyFill="1" applyBorder="1" applyAlignment="1">
      <alignment horizontal="center" vertical="center" shrinkToFit="1"/>
    </xf>
    <xf numFmtId="0" fontId="10" fillId="0" borderId="9" xfId="5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</cellXfs>
  <cellStyles count="672">
    <cellStyle name=" 1" xfId="8"/>
    <cellStyle name="_20100326高清市院遂宁检察院1080P配置清单26日改" xfId="9"/>
    <cellStyle name="_2013年计划草案20121106" xfId="10"/>
    <cellStyle name="_2013年市本级城建资金安排计划表（2013.1.6,含机关部队）" xfId="11"/>
    <cellStyle name="_20140303 江门市市级价格调节基金2013年收支情况及2014年支出计划一览表" xfId="12"/>
    <cellStyle name="_Book1" xfId="13"/>
    <cellStyle name="_Book1_1" xfId="14"/>
    <cellStyle name="_Book1_1_云南省建国前入党的老党员补贴有关情况统计表2010(1).01" xfId="15"/>
    <cellStyle name="_Book1_2" xfId="16"/>
    <cellStyle name="_Book1_2_云南省建国前入党的老党员补贴有关情况统计表2010(1).01" xfId="17"/>
    <cellStyle name="_Book1_3" xfId="18"/>
    <cellStyle name="_Book1_云南省建国前入党的老党员补贴有关情况统计表2010(1).01" xfId="19"/>
    <cellStyle name="_ET_STYLE_NoName_00_" xfId="20"/>
    <cellStyle name="_ET_STYLE_NoName_00_ 2" xfId="21"/>
    <cellStyle name="_ET_STYLE_NoName_00__Book1" xfId="22"/>
    <cellStyle name="_ET_STYLE_NoName_00__Book1_1" xfId="23"/>
    <cellStyle name="_ET_STYLE_NoName_00__Sheet3" xfId="24"/>
    <cellStyle name="_Sheet1" xfId="25"/>
    <cellStyle name="_开源节流方案附表0" xfId="26"/>
    <cellStyle name="_弱电系统设备配置报价清单" xfId="27"/>
    <cellStyle name="_云南省建国前入党的老党员补贴有关情况统计表2010(1).01" xfId="28"/>
    <cellStyle name="0,0_x000d__x000a_NA_x000d__x000a_" xfId="29"/>
    <cellStyle name="20% - 强调文字颜色 1 2" xfId="30"/>
    <cellStyle name="20% - 强调文字颜色 1 2 2" xfId="31"/>
    <cellStyle name="20% - 强调文字颜色 1 3" xfId="32"/>
    <cellStyle name="20% - 强调文字颜色 1 3 2" xfId="33"/>
    <cellStyle name="20% - 强调文字颜色 1 4" xfId="34"/>
    <cellStyle name="20% - 强调文字颜色 1 4 2" xfId="35"/>
    <cellStyle name="20% - 强调文字颜色 1 5" xfId="36"/>
    <cellStyle name="20% - 强调文字颜色 1 6" xfId="37"/>
    <cellStyle name="20% - 强调文字颜色 2 2" xfId="38"/>
    <cellStyle name="20% - 强调文字颜色 2 2 2" xfId="39"/>
    <cellStyle name="20% - 强调文字颜色 2 3" xfId="40"/>
    <cellStyle name="20% - 强调文字颜色 2 3 2" xfId="41"/>
    <cellStyle name="20% - 强调文字颜色 2 4" xfId="42"/>
    <cellStyle name="20% - 强调文字颜色 2 4 2" xfId="43"/>
    <cellStyle name="20% - 强调文字颜色 2 5" xfId="44"/>
    <cellStyle name="20% - 强调文字颜色 2 6" xfId="45"/>
    <cellStyle name="20% - 强调文字颜色 3 2" xfId="46"/>
    <cellStyle name="20% - 强调文字颜色 3 2 2" xfId="47"/>
    <cellStyle name="20% - 强调文字颜色 3 3" xfId="48"/>
    <cellStyle name="20% - 强调文字颜色 3 3 2" xfId="49"/>
    <cellStyle name="20% - 强调文字颜色 3 4" xfId="50"/>
    <cellStyle name="20% - 强调文字颜色 3 4 2" xfId="51"/>
    <cellStyle name="20% - 强调文字颜色 3 5" xfId="52"/>
    <cellStyle name="20% - 强调文字颜色 3 6" xfId="53"/>
    <cellStyle name="20% - 强调文字颜色 4 2" xfId="54"/>
    <cellStyle name="20% - 强调文字颜色 4 2 2" xfId="55"/>
    <cellStyle name="20% - 强调文字颜色 4 3" xfId="56"/>
    <cellStyle name="20% - 强调文字颜色 4 3 2" xfId="57"/>
    <cellStyle name="20% - 强调文字颜色 4 4" xfId="58"/>
    <cellStyle name="20% - 强调文字颜色 4 4 2" xfId="59"/>
    <cellStyle name="20% - 强调文字颜色 4 5" xfId="60"/>
    <cellStyle name="20% - 强调文字颜色 4 6" xfId="61"/>
    <cellStyle name="20% - 强调文字颜色 5 2" xfId="62"/>
    <cellStyle name="20% - 强调文字颜色 5 2 2" xfId="63"/>
    <cellStyle name="20% - 强调文字颜色 5 3" xfId="64"/>
    <cellStyle name="20% - 强调文字颜色 5 3 2" xfId="65"/>
    <cellStyle name="20% - 强调文字颜色 5 4" xfId="66"/>
    <cellStyle name="20% - 强调文字颜色 5 4 2" xfId="67"/>
    <cellStyle name="20% - 强调文字颜色 5 5" xfId="68"/>
    <cellStyle name="20% - 强调文字颜色 5 6" xfId="69"/>
    <cellStyle name="20% - 强调文字颜色 6 2" xfId="70"/>
    <cellStyle name="20% - 强调文字颜色 6 2 2" xfId="71"/>
    <cellStyle name="20% - 强调文字颜色 6 3" xfId="72"/>
    <cellStyle name="20% - 强调文字颜色 6 3 2" xfId="73"/>
    <cellStyle name="20% - 强调文字颜色 6 4" xfId="74"/>
    <cellStyle name="20% - 强调文字颜色 6 4 2" xfId="75"/>
    <cellStyle name="20% - 强调文字颜色 6 5" xfId="76"/>
    <cellStyle name="20% - 强调文字颜色 6 6" xfId="77"/>
    <cellStyle name="3232" xfId="78"/>
    <cellStyle name="40% - 强调文字颜色 1 2" xfId="79"/>
    <cellStyle name="40% - 强调文字颜色 1 2 2" xfId="80"/>
    <cellStyle name="40% - 强调文字颜色 1 3" xfId="81"/>
    <cellStyle name="40% - 强调文字颜色 1 3 2" xfId="82"/>
    <cellStyle name="40% - 强调文字颜色 1 4" xfId="83"/>
    <cellStyle name="40% - 强调文字颜色 1 4 2" xfId="84"/>
    <cellStyle name="40% - 强调文字颜色 1 5" xfId="85"/>
    <cellStyle name="40% - 强调文字颜色 1 6" xfId="86"/>
    <cellStyle name="40% - 强调文字颜色 2 2" xfId="87"/>
    <cellStyle name="40% - 强调文字颜色 2 2 2" xfId="88"/>
    <cellStyle name="40% - 强调文字颜色 2 3" xfId="89"/>
    <cellStyle name="40% - 强调文字颜色 2 3 2" xfId="90"/>
    <cellStyle name="40% - 强调文字颜色 2 4" xfId="91"/>
    <cellStyle name="40% - 强调文字颜色 2 4 2" xfId="92"/>
    <cellStyle name="40% - 强调文字颜色 2 5" xfId="93"/>
    <cellStyle name="40% - 强调文字颜色 2 6" xfId="94"/>
    <cellStyle name="40% - 强调文字颜色 3 2" xfId="95"/>
    <cellStyle name="40% - 强调文字颜色 3 2 2" xfId="96"/>
    <cellStyle name="40% - 强调文字颜色 3 3" xfId="97"/>
    <cellStyle name="40% - 强调文字颜色 3 3 2" xfId="98"/>
    <cellStyle name="40% - 强调文字颜色 3 4" xfId="99"/>
    <cellStyle name="40% - 强调文字颜色 3 4 2" xfId="100"/>
    <cellStyle name="40% - 强调文字颜色 3 5" xfId="101"/>
    <cellStyle name="40% - 强调文字颜色 3 6" xfId="102"/>
    <cellStyle name="40% - 强调文字颜色 4 2" xfId="103"/>
    <cellStyle name="40% - 强调文字颜色 4 2 2" xfId="104"/>
    <cellStyle name="40% - 强调文字颜色 4 3" xfId="105"/>
    <cellStyle name="40% - 强调文字颜色 4 3 2" xfId="106"/>
    <cellStyle name="40% - 强调文字颜色 4 4" xfId="107"/>
    <cellStyle name="40% - 强调文字颜色 4 4 2" xfId="108"/>
    <cellStyle name="40% - 强调文字颜色 4 5" xfId="109"/>
    <cellStyle name="40% - 强调文字颜色 4 6" xfId="110"/>
    <cellStyle name="40% - 强调文字颜色 5 2" xfId="111"/>
    <cellStyle name="40% - 强调文字颜色 5 2 2" xfId="112"/>
    <cellStyle name="40% - 强调文字颜色 5 3" xfId="113"/>
    <cellStyle name="40% - 强调文字颜色 5 3 2" xfId="114"/>
    <cellStyle name="40% - 强调文字颜色 5 4" xfId="115"/>
    <cellStyle name="40% - 强调文字颜色 5 4 2" xfId="116"/>
    <cellStyle name="40% - 强调文字颜色 5 5" xfId="117"/>
    <cellStyle name="40% - 强调文字颜色 5 6" xfId="118"/>
    <cellStyle name="40% - 强调文字颜色 6 2" xfId="119"/>
    <cellStyle name="40% - 强调文字颜色 6 2 2" xfId="120"/>
    <cellStyle name="40% - 强调文字颜色 6 3" xfId="121"/>
    <cellStyle name="40% - 强调文字颜色 6 3 2" xfId="122"/>
    <cellStyle name="40% - 强调文字颜色 6 4" xfId="123"/>
    <cellStyle name="40% - 强调文字颜色 6 4 2" xfId="124"/>
    <cellStyle name="40% - 强调文字颜色 6 5" xfId="125"/>
    <cellStyle name="40% - 强调文字颜色 6 6" xfId="126"/>
    <cellStyle name="60% - 强调文字颜色 1 2" xfId="127"/>
    <cellStyle name="60% - 强调文字颜色 1 2 2" xfId="128"/>
    <cellStyle name="60% - 强调文字颜色 1 3" xfId="129"/>
    <cellStyle name="60% - 强调文字颜色 1 3 2" xfId="130"/>
    <cellStyle name="60% - 强调文字颜色 1 4" xfId="131"/>
    <cellStyle name="60% - 强调文字颜色 1 4 2" xfId="132"/>
    <cellStyle name="60% - 强调文字颜色 1 5" xfId="133"/>
    <cellStyle name="60% - 强调文字颜色 1 6" xfId="134"/>
    <cellStyle name="60% - 强调文字颜色 2 2" xfId="135"/>
    <cellStyle name="60% - 强调文字颜色 2 2 2" xfId="136"/>
    <cellStyle name="60% - 强调文字颜色 2 3" xfId="137"/>
    <cellStyle name="60% - 强调文字颜色 2 3 2" xfId="138"/>
    <cellStyle name="60% - 强调文字颜色 2 4" xfId="139"/>
    <cellStyle name="60% - 强调文字颜色 2 4 2" xfId="140"/>
    <cellStyle name="60% - 强调文字颜色 2 5" xfId="141"/>
    <cellStyle name="60% - 强调文字颜色 2 6" xfId="142"/>
    <cellStyle name="60% - 强调文字颜色 3 2" xfId="143"/>
    <cellStyle name="60% - 强调文字颜色 3 2 2" xfId="144"/>
    <cellStyle name="60% - 强调文字颜色 3 3" xfId="145"/>
    <cellStyle name="60% - 强调文字颜色 3 3 2" xfId="146"/>
    <cellStyle name="60% - 强调文字颜色 3 4" xfId="147"/>
    <cellStyle name="60% - 强调文字颜色 3 4 2" xfId="148"/>
    <cellStyle name="60% - 强调文字颜色 3 5" xfId="149"/>
    <cellStyle name="60% - 强调文字颜色 3 6" xfId="150"/>
    <cellStyle name="60% - 强调文字颜色 4 2" xfId="151"/>
    <cellStyle name="60% - 强调文字颜色 4 2 2" xfId="152"/>
    <cellStyle name="60% - 强调文字颜色 4 3" xfId="153"/>
    <cellStyle name="60% - 强调文字颜色 4 3 2" xfId="154"/>
    <cellStyle name="60% - 强调文字颜色 4 4" xfId="155"/>
    <cellStyle name="60% - 强调文字颜色 4 4 2" xfId="156"/>
    <cellStyle name="60% - 强调文字颜色 4 5" xfId="157"/>
    <cellStyle name="60% - 强调文字颜色 4 6" xfId="158"/>
    <cellStyle name="60% - 强调文字颜色 5 2" xfId="159"/>
    <cellStyle name="60% - 强调文字颜色 5 2 2" xfId="160"/>
    <cellStyle name="60% - 强调文字颜色 5 3" xfId="161"/>
    <cellStyle name="60% - 强调文字颜色 5 3 2" xfId="162"/>
    <cellStyle name="60% - 强调文字颜色 5 4" xfId="163"/>
    <cellStyle name="60% - 强调文字颜色 5 4 2" xfId="164"/>
    <cellStyle name="60% - 强调文字颜色 5 5" xfId="165"/>
    <cellStyle name="60% - 强调文字颜色 5 6" xfId="166"/>
    <cellStyle name="60% - 强调文字颜色 6 2" xfId="167"/>
    <cellStyle name="60% - 强调文字颜色 6 2 2" xfId="168"/>
    <cellStyle name="60% - 强调文字颜色 6 3" xfId="169"/>
    <cellStyle name="60% - 强调文字颜色 6 3 2" xfId="170"/>
    <cellStyle name="60% - 强调文字颜色 6 4" xfId="171"/>
    <cellStyle name="60% - 强调文字颜色 6 4 2" xfId="172"/>
    <cellStyle name="60% - 强调文字颜色 6 5" xfId="173"/>
    <cellStyle name="60% - 强调文字颜色 6 6" xfId="174"/>
    <cellStyle name="6mal" xfId="175"/>
    <cellStyle name="Accent1" xfId="176"/>
    <cellStyle name="Accent1 - 20%" xfId="177"/>
    <cellStyle name="Accent1 - 20% 2" xfId="178"/>
    <cellStyle name="Accent1 - 20% 2 2" xfId="179"/>
    <cellStyle name="Accent1 - 20% 3" xfId="180"/>
    <cellStyle name="Accent1 - 40%" xfId="181"/>
    <cellStyle name="Accent1 - 40% 2" xfId="182"/>
    <cellStyle name="Accent1 - 40% 2 2" xfId="183"/>
    <cellStyle name="Accent1 - 40% 3" xfId="184"/>
    <cellStyle name="Accent1 - 60%" xfId="185"/>
    <cellStyle name="Accent1 - 60% 2" xfId="186"/>
    <cellStyle name="Accent1 2" xfId="187"/>
    <cellStyle name="Accent1 3" xfId="188"/>
    <cellStyle name="Accent2" xfId="189"/>
    <cellStyle name="Accent2 - 20%" xfId="190"/>
    <cellStyle name="Accent2 - 20% 2" xfId="191"/>
    <cellStyle name="Accent2 - 20% 2 2" xfId="192"/>
    <cellStyle name="Accent2 - 20% 3" xfId="193"/>
    <cellStyle name="Accent2 - 40%" xfId="194"/>
    <cellStyle name="Accent2 - 40% 2" xfId="195"/>
    <cellStyle name="Accent2 - 40% 2 2" xfId="196"/>
    <cellStyle name="Accent2 - 40% 3" xfId="197"/>
    <cellStyle name="Accent2 - 60%" xfId="198"/>
    <cellStyle name="Accent2 - 60% 2" xfId="199"/>
    <cellStyle name="Accent2 2" xfId="200"/>
    <cellStyle name="Accent2 3" xfId="201"/>
    <cellStyle name="Accent3" xfId="202"/>
    <cellStyle name="Accent3 - 20%" xfId="203"/>
    <cellStyle name="Accent3 - 20% 2" xfId="204"/>
    <cellStyle name="Accent3 - 20% 2 2" xfId="205"/>
    <cellStyle name="Accent3 - 20% 3" xfId="206"/>
    <cellStyle name="Accent3 - 40%" xfId="207"/>
    <cellStyle name="Accent3 - 40% 2" xfId="208"/>
    <cellStyle name="Accent3 - 40% 2 2" xfId="209"/>
    <cellStyle name="Accent3 - 40% 3" xfId="210"/>
    <cellStyle name="Accent3 - 60%" xfId="211"/>
    <cellStyle name="Accent3 - 60% 2" xfId="212"/>
    <cellStyle name="Accent3 2" xfId="213"/>
    <cellStyle name="Accent3 3" xfId="214"/>
    <cellStyle name="Accent4" xfId="215"/>
    <cellStyle name="Accent4 - 20%" xfId="216"/>
    <cellStyle name="Accent4 - 20% 2" xfId="217"/>
    <cellStyle name="Accent4 - 20% 2 2" xfId="218"/>
    <cellStyle name="Accent4 - 20% 3" xfId="219"/>
    <cellStyle name="Accent4 - 40%" xfId="220"/>
    <cellStyle name="Accent4 - 40% 2" xfId="221"/>
    <cellStyle name="Accent4 - 40% 2 2" xfId="222"/>
    <cellStyle name="Accent4 - 40% 3" xfId="223"/>
    <cellStyle name="Accent4 - 60%" xfId="224"/>
    <cellStyle name="Accent4 - 60% 2" xfId="225"/>
    <cellStyle name="Accent4 2" xfId="226"/>
    <cellStyle name="Accent4 3" xfId="227"/>
    <cellStyle name="Accent5" xfId="228"/>
    <cellStyle name="Accent5 - 20%" xfId="229"/>
    <cellStyle name="Accent5 - 20% 2" xfId="230"/>
    <cellStyle name="Accent5 - 20% 2 2" xfId="231"/>
    <cellStyle name="Accent5 - 20% 3" xfId="232"/>
    <cellStyle name="Accent5 - 40%" xfId="233"/>
    <cellStyle name="Accent5 - 40% 2" xfId="234"/>
    <cellStyle name="Accent5 - 40% 2 2" xfId="235"/>
    <cellStyle name="Accent5 - 40% 3" xfId="236"/>
    <cellStyle name="Accent5 - 60%" xfId="237"/>
    <cellStyle name="Accent5 - 60% 2" xfId="238"/>
    <cellStyle name="Accent5 2" xfId="239"/>
    <cellStyle name="Accent5 3" xfId="240"/>
    <cellStyle name="Accent6" xfId="241"/>
    <cellStyle name="Accent6 - 20%" xfId="242"/>
    <cellStyle name="Accent6 - 20% 2" xfId="243"/>
    <cellStyle name="Accent6 - 20% 2 2" xfId="244"/>
    <cellStyle name="Accent6 - 20% 3" xfId="245"/>
    <cellStyle name="Accent6 - 40%" xfId="246"/>
    <cellStyle name="Accent6 - 40% 2" xfId="247"/>
    <cellStyle name="Accent6 - 40% 2 2" xfId="248"/>
    <cellStyle name="Accent6 - 40% 3" xfId="249"/>
    <cellStyle name="Accent6 - 60%" xfId="250"/>
    <cellStyle name="Accent6 - 60% 2" xfId="251"/>
    <cellStyle name="Accent6 2" xfId="252"/>
    <cellStyle name="Accent6 3" xfId="253"/>
    <cellStyle name="args.style" xfId="254"/>
    <cellStyle name="ColLevel_0" xfId="255"/>
    <cellStyle name="Comma [0]_!!!GO" xfId="256"/>
    <cellStyle name="comma zerodec" xfId="257"/>
    <cellStyle name="Comma_!!!GO" xfId="258"/>
    <cellStyle name="Currency [0]_!!!GO" xfId="259"/>
    <cellStyle name="Currency_!!!GO" xfId="260"/>
    <cellStyle name="Currency1" xfId="261"/>
    <cellStyle name="Date" xfId="262"/>
    <cellStyle name="Dollar (zero dec)" xfId="263"/>
    <cellStyle name="e鯪9Y_x000b_" xfId="264"/>
    <cellStyle name="e鯪9Y_x000b_ 2" xfId="265"/>
    <cellStyle name="e鯪9Y_x000b_ 2 2" xfId="266"/>
    <cellStyle name="e鯪9Y_x000b_ 3" xfId="267"/>
    <cellStyle name="e鯪9Y_x000b_ 3 2" xfId="268"/>
    <cellStyle name="e鯪9Y_x000b_ 3 2 2" xfId="269"/>
    <cellStyle name="e鯪9Y_x000b_ 3 3" xfId="270"/>
    <cellStyle name="e鯪9Y_x000b__+登记表--江门市本级2015年基金收入支出计划表及明细表（最新版）" xfId="271"/>
    <cellStyle name="Grey" xfId="272"/>
    <cellStyle name="Header1" xfId="273"/>
    <cellStyle name="Header2" xfId="274"/>
    <cellStyle name="Input [yellow]" xfId="275"/>
    <cellStyle name="Input Cells" xfId="276"/>
    <cellStyle name="Linked Cells" xfId="277"/>
    <cellStyle name="Millares [0]_96 Risk" xfId="278"/>
    <cellStyle name="Millares_96 Risk" xfId="279"/>
    <cellStyle name="Milliers [0]_!!!GO" xfId="280"/>
    <cellStyle name="Milliers_!!!GO" xfId="281"/>
    <cellStyle name="Moneda [0]_96 Risk" xfId="282"/>
    <cellStyle name="Moneda_96 Risk" xfId="283"/>
    <cellStyle name="Mon閠aire [0]_!!!GO" xfId="284"/>
    <cellStyle name="Mon閠aire_!!!GO" xfId="285"/>
    <cellStyle name="New Times Roman" xfId="286"/>
    <cellStyle name="no dec" xfId="287"/>
    <cellStyle name="Normal - Style1" xfId="288"/>
    <cellStyle name="Normal_!!!GO" xfId="289"/>
    <cellStyle name="per.style" xfId="290"/>
    <cellStyle name="Percent [2]" xfId="291"/>
    <cellStyle name="Percent_!!!GO" xfId="292"/>
    <cellStyle name="Pourcentage_pldt" xfId="293"/>
    <cellStyle name="PSChar" xfId="294"/>
    <cellStyle name="PSDate" xfId="295"/>
    <cellStyle name="PSDec" xfId="296"/>
    <cellStyle name="PSHeading" xfId="297"/>
    <cellStyle name="PSInt" xfId="298"/>
    <cellStyle name="PSSpacer" xfId="299"/>
    <cellStyle name="RowLevel_0" xfId="300"/>
    <cellStyle name="sstot" xfId="301"/>
    <cellStyle name="Standard_AREAS" xfId="302"/>
    <cellStyle name="t" xfId="303"/>
    <cellStyle name="t_HVAC Equipment (3)" xfId="304"/>
    <cellStyle name="t_HVAC Equipment (3)_Sheet1" xfId="305"/>
    <cellStyle name="t_Sheet1" xfId="306"/>
    <cellStyle name="百分比 2" xfId="6"/>
    <cellStyle name="百分比 2 2" xfId="307"/>
    <cellStyle name="百分比 2 2 2" xfId="308"/>
    <cellStyle name="百分比 2 3" xfId="309"/>
    <cellStyle name="百分比 2 3 2" xfId="310"/>
    <cellStyle name="百分比 2 4" xfId="311"/>
    <cellStyle name="百分比 2 4 2" xfId="312"/>
    <cellStyle name="百分比 2 5" xfId="313"/>
    <cellStyle name="百分比 2 6" xfId="314"/>
    <cellStyle name="百分比 3" xfId="315"/>
    <cellStyle name="百分比 3 2" xfId="316"/>
    <cellStyle name="百分比 4" xfId="317"/>
    <cellStyle name="百分比 4 2" xfId="318"/>
    <cellStyle name="百分比 5" xfId="319"/>
    <cellStyle name="百分比 5 2" xfId="320"/>
    <cellStyle name="百分比 6" xfId="321"/>
    <cellStyle name="百分比 6 2" xfId="322"/>
    <cellStyle name="捠壿 [0.00]_Region Orders (2)" xfId="323"/>
    <cellStyle name="捠壿_Region Orders (2)" xfId="324"/>
    <cellStyle name="编号" xfId="325"/>
    <cellStyle name="标题 1 2" xfId="326"/>
    <cellStyle name="标题 1 2 2" xfId="327"/>
    <cellStyle name="标题 1 3" xfId="328"/>
    <cellStyle name="标题 1 3 2" xfId="329"/>
    <cellStyle name="标题 1 4" xfId="330"/>
    <cellStyle name="标题 1 4 2" xfId="331"/>
    <cellStyle name="标题 1 5" xfId="332"/>
    <cellStyle name="标题 1 6" xfId="333"/>
    <cellStyle name="标题 2 2" xfId="334"/>
    <cellStyle name="标题 2 2 2" xfId="335"/>
    <cellStyle name="标题 2 3" xfId="336"/>
    <cellStyle name="标题 2 3 2" xfId="337"/>
    <cellStyle name="标题 2 4" xfId="338"/>
    <cellStyle name="标题 2 4 2" xfId="339"/>
    <cellStyle name="标题 2 5" xfId="340"/>
    <cellStyle name="标题 2 6" xfId="341"/>
    <cellStyle name="标题 3 2" xfId="342"/>
    <cellStyle name="标题 3 2 2" xfId="343"/>
    <cellStyle name="标题 3 3" xfId="344"/>
    <cellStyle name="标题 3 3 2" xfId="345"/>
    <cellStyle name="标题 3 4" xfId="346"/>
    <cellStyle name="标题 3 4 2" xfId="347"/>
    <cellStyle name="标题 3 5" xfId="348"/>
    <cellStyle name="标题 3 6" xfId="349"/>
    <cellStyle name="标题 4 2" xfId="350"/>
    <cellStyle name="标题 4 2 2" xfId="351"/>
    <cellStyle name="标题 4 3" xfId="352"/>
    <cellStyle name="标题 4 3 2" xfId="353"/>
    <cellStyle name="标题 4 4" xfId="354"/>
    <cellStyle name="标题 4 4 2" xfId="355"/>
    <cellStyle name="标题 4 5" xfId="356"/>
    <cellStyle name="标题 4 6" xfId="357"/>
    <cellStyle name="标题 5" xfId="358"/>
    <cellStyle name="标题 5 2" xfId="359"/>
    <cellStyle name="标题 6" xfId="360"/>
    <cellStyle name="标题 6 2" xfId="361"/>
    <cellStyle name="标题 7" xfId="362"/>
    <cellStyle name="标题 7 2" xfId="363"/>
    <cellStyle name="标题 8" xfId="364"/>
    <cellStyle name="标题 9" xfId="365"/>
    <cellStyle name="标题1" xfId="366"/>
    <cellStyle name="表标题" xfId="367"/>
    <cellStyle name="表标题 2" xfId="368"/>
    <cellStyle name="部门" xfId="369"/>
    <cellStyle name="差 2" xfId="370"/>
    <cellStyle name="差 2 2" xfId="371"/>
    <cellStyle name="差 3" xfId="372"/>
    <cellStyle name="差 3 2" xfId="373"/>
    <cellStyle name="差 4" xfId="374"/>
    <cellStyle name="差 4 2" xfId="375"/>
    <cellStyle name="差 5" xfId="376"/>
    <cellStyle name="差 6" xfId="377"/>
    <cellStyle name="差_2" xfId="378"/>
    <cellStyle name="差_2015年市本级还贷预算2014.9.26" xfId="379"/>
    <cellStyle name="差_2016年国资预算（20151221报财局）" xfId="380"/>
    <cellStyle name="差_2016年珠海市社会保险参保缴费比例" xfId="381"/>
    <cellStyle name="差_7.1罗平县大学生“村官”统计季报表(7月修订，下发空表)" xfId="382"/>
    <cellStyle name="差_7.1罗平县大学生“村官”统计季报表(7月修订，下发空表) 2" xfId="383"/>
    <cellStyle name="差_7.1罗平县大学生“村官”统计季报表(7月修订，下发空表) 2 2" xfId="384"/>
    <cellStyle name="差_7.1罗平县大学生“村官”统计季报表(7月修订，下发空表) 2 2_附件1：2018年镇（街）一般公共预算收支预算表" xfId="385"/>
    <cellStyle name="差_7.1罗平县大学生“村官”统计季报表(7月修订，下发空表) 3" xfId="386"/>
    <cellStyle name="差_7.1罗平县大学生“村官”统计季报表(7月修订，下发空表) 3_附件1：2018年镇（街）一般公共预算收支预算表" xfId="387"/>
    <cellStyle name="差_Book1" xfId="388"/>
    <cellStyle name="差_Book1 2" xfId="389"/>
    <cellStyle name="差_Book1_1" xfId="390"/>
    <cellStyle name="差_Book1_1 2" xfId="391"/>
    <cellStyle name="差_Book1_云南省建国前入党的老党员补贴有关情况统计表2010(1).01" xfId="392"/>
    <cellStyle name="差_Book1_云南省建国前入党的老党员补贴有关情况统计表2010(1).01 2" xfId="393"/>
    <cellStyle name="差_Book1_云南省建国前入党的老党员补贴有关情况统计表2010(1).01 2 2" xfId="394"/>
    <cellStyle name="差_Book1_云南省建国前入党的老党员补贴有关情况统计表2010(1).01 2 2_附件1：2018年镇（街）一般公共预算收支预算表" xfId="395"/>
    <cellStyle name="差_Book1_云南省建国前入党的老党员补贴有关情况统计表2010(1).01 3" xfId="396"/>
    <cellStyle name="差_Book1_云南省建国前入党的老党员补贴有关情况统计表2010(1).01 3_附件1：2018年镇（街）一般公共预算收支预算表" xfId="397"/>
    <cellStyle name="差_Sheet1" xfId="398"/>
    <cellStyle name="差_Sheet1 2" xfId="399"/>
    <cellStyle name="差_Sheet1 2_附件1：2018年镇（街）一般公共预算收支预算表" xfId="400"/>
    <cellStyle name="差_分科室" xfId="401"/>
    <cellStyle name="差_分科室 2" xfId="402"/>
    <cellStyle name="差_分科室 2_附件1：2018年镇（街）一般公共预算收支预算表" xfId="403"/>
    <cellStyle name="差_附件1：2018年镇（街）一般公共预算收支预算表" xfId="404"/>
    <cellStyle name="差_关于报送2013年政府投资项目计划（草案）的函 5" xfId="405"/>
    <cellStyle name="常规" xfId="0" builtinId="0"/>
    <cellStyle name="常规 10" xfId="406"/>
    <cellStyle name="常规 11" xfId="407"/>
    <cellStyle name="常规 2" xfId="4"/>
    <cellStyle name="常规 2 2" xfId="7"/>
    <cellStyle name="常规 2 2 2" xfId="408"/>
    <cellStyle name="常规 2 2 2 2" xfId="409"/>
    <cellStyle name="常规 2 2 2 2 2" xfId="410"/>
    <cellStyle name="常规 2 2 2 2_附件1：2018年镇（街）一般公共预算收支预算表" xfId="411"/>
    <cellStyle name="常规 2 2_附件1：2018年镇（街）一般公共预算收支预算表" xfId="412"/>
    <cellStyle name="常规 2 3" xfId="413"/>
    <cellStyle name="常规 2 3 2" xfId="414"/>
    <cellStyle name="常规 2 4" xfId="415"/>
    <cellStyle name="常规 2 4 2" xfId="416"/>
    <cellStyle name="常规 2 5" xfId="417"/>
    <cellStyle name="常规 2 5 2" xfId="418"/>
    <cellStyle name="常规 2 6" xfId="419"/>
    <cellStyle name="常规 3" xfId="5"/>
    <cellStyle name="常规 3 2" xfId="420"/>
    <cellStyle name="常规 3 2 2" xfId="421"/>
    <cellStyle name="常规 3 2 3" xfId="422"/>
    <cellStyle name="常规 3 3" xfId="423"/>
    <cellStyle name="常规 3 3 2" xfId="424"/>
    <cellStyle name="常规 3 4" xfId="425"/>
    <cellStyle name="常规 3 5" xfId="426"/>
    <cellStyle name="常规 4" xfId="427"/>
    <cellStyle name="常规 4 2" xfId="428"/>
    <cellStyle name="常规 4 2 2" xfId="429"/>
    <cellStyle name="常规 4 3" xfId="430"/>
    <cellStyle name="常规 4 4" xfId="431"/>
    <cellStyle name="常规 5" xfId="432"/>
    <cellStyle name="常规 5 2" xfId="433"/>
    <cellStyle name="常规 5 3" xfId="434"/>
    <cellStyle name="常规 6" xfId="435"/>
    <cellStyle name="常规 6 2" xfId="436"/>
    <cellStyle name="常规 6 2 2" xfId="437"/>
    <cellStyle name="常规 6 3" xfId="438"/>
    <cellStyle name="常规 7" xfId="439"/>
    <cellStyle name="常规 7 2" xfId="440"/>
    <cellStyle name="常规 7_附件1：2018年镇（街）一般公共预算收支预算表" xfId="441"/>
    <cellStyle name="常规 8" xfId="442"/>
    <cellStyle name="常规 8 2" xfId="443"/>
    <cellStyle name="常规 8_附件1：2018年镇（街）一般公共预算收支预算表" xfId="444"/>
    <cellStyle name="常规 9" xfId="445"/>
    <cellStyle name="常规_Book2" xfId="3"/>
    <cellStyle name="分级显示行_1_Book1" xfId="446"/>
    <cellStyle name="好 2" xfId="447"/>
    <cellStyle name="好 2 2" xfId="448"/>
    <cellStyle name="好 3" xfId="449"/>
    <cellStyle name="好 3 2" xfId="450"/>
    <cellStyle name="好 4" xfId="451"/>
    <cellStyle name="好 4 2" xfId="452"/>
    <cellStyle name="好 5" xfId="453"/>
    <cellStyle name="好 6" xfId="454"/>
    <cellStyle name="好_2" xfId="455"/>
    <cellStyle name="好_2015年市本级还贷预算2014.9.26" xfId="456"/>
    <cellStyle name="好_2016年国资预算（20151221报财局）" xfId="457"/>
    <cellStyle name="好_2016年珠海市社会保险参保缴费比例" xfId="458"/>
    <cellStyle name="好_7.1罗平县大学生“村官”统计季报表(7月修订，下发空表)" xfId="459"/>
    <cellStyle name="好_7.1罗平县大学生“村官”统计季报表(7月修订，下发空表) 2" xfId="460"/>
    <cellStyle name="好_7.1罗平县大学生“村官”统计季报表(7月修订，下发空表) 2 2" xfId="461"/>
    <cellStyle name="好_7.1罗平县大学生“村官”统计季报表(7月修订，下发空表) 2 2_附件1：2018年镇（街）一般公共预算收支预算表" xfId="462"/>
    <cellStyle name="好_7.1罗平县大学生“村官”统计季报表(7月修订，下发空表) 3" xfId="463"/>
    <cellStyle name="好_7.1罗平县大学生“村官”统计季报表(7月修订，下发空表) 3_附件1：2018年镇（街）一般公共预算收支预算表" xfId="464"/>
    <cellStyle name="好_Book1" xfId="465"/>
    <cellStyle name="好_Book1 2" xfId="466"/>
    <cellStyle name="好_Book1_1" xfId="467"/>
    <cellStyle name="好_Book1_1 2" xfId="468"/>
    <cellStyle name="好_Book1_云南省建国前入党的老党员补贴有关情况统计表2010(1).01" xfId="469"/>
    <cellStyle name="好_Book1_云南省建国前入党的老党员补贴有关情况统计表2010(1).01 2" xfId="470"/>
    <cellStyle name="好_Book1_云南省建国前入党的老党员补贴有关情况统计表2010(1).01 2 2" xfId="471"/>
    <cellStyle name="好_Book1_云南省建国前入党的老党员补贴有关情况统计表2010(1).01 2 2_附件1：2018年镇（街）一般公共预算收支预算表" xfId="472"/>
    <cellStyle name="好_Book1_云南省建国前入党的老党员补贴有关情况统计表2010(1).01 3" xfId="473"/>
    <cellStyle name="好_Book1_云南省建国前入党的老党员补贴有关情况统计表2010(1).01 3_附件1：2018年镇（街）一般公共预算收支预算表" xfId="474"/>
    <cellStyle name="好_Sheet1" xfId="475"/>
    <cellStyle name="好_Sheet1 2" xfId="476"/>
    <cellStyle name="好_Sheet1 2_附件1：2018年镇（街）一般公共预算收支预算表" xfId="477"/>
    <cellStyle name="好_分科室" xfId="478"/>
    <cellStyle name="好_分科室 2" xfId="479"/>
    <cellStyle name="好_分科室 2_附件1：2018年镇（街）一般公共预算收支预算表" xfId="480"/>
    <cellStyle name="好_附件1：2018年镇（街）一般公共预算收支预算表" xfId="481"/>
    <cellStyle name="好_关于报送2013年政府投资项目计划（草案）的函 5" xfId="482"/>
    <cellStyle name="汇总 2" xfId="483"/>
    <cellStyle name="汇总 2 2" xfId="484"/>
    <cellStyle name="汇总 3" xfId="485"/>
    <cellStyle name="汇总 3 2" xfId="486"/>
    <cellStyle name="汇总 4" xfId="487"/>
    <cellStyle name="汇总 4 2" xfId="488"/>
    <cellStyle name="汇总 5" xfId="489"/>
    <cellStyle name="汇总 6" xfId="490"/>
    <cellStyle name="货币 2" xfId="491"/>
    <cellStyle name="货币 2 2" xfId="492"/>
    <cellStyle name="货币 2 2 2" xfId="493"/>
    <cellStyle name="货币 2 3" xfId="494"/>
    <cellStyle name="货币 2 3 2" xfId="495"/>
    <cellStyle name="货币 2 4" xfId="496"/>
    <cellStyle name="计算 2" xfId="497"/>
    <cellStyle name="计算 2 2" xfId="498"/>
    <cellStyle name="计算 3" xfId="499"/>
    <cellStyle name="计算 3 2" xfId="500"/>
    <cellStyle name="计算 4" xfId="501"/>
    <cellStyle name="计算 4 2" xfId="502"/>
    <cellStyle name="计算 5" xfId="503"/>
    <cellStyle name="计算 6" xfId="504"/>
    <cellStyle name="检查单元格 2" xfId="505"/>
    <cellStyle name="检查单元格 2 2" xfId="506"/>
    <cellStyle name="检查单元格 3" xfId="507"/>
    <cellStyle name="检查单元格 3 2" xfId="508"/>
    <cellStyle name="检查单元格 4" xfId="509"/>
    <cellStyle name="检查单元格 4 2" xfId="510"/>
    <cellStyle name="检查单元格 5" xfId="511"/>
    <cellStyle name="检查单元格 6" xfId="512"/>
    <cellStyle name="解释性文本 2" xfId="513"/>
    <cellStyle name="解释性文本 2 2" xfId="514"/>
    <cellStyle name="解释性文本 3" xfId="515"/>
    <cellStyle name="解释性文本 3 2" xfId="516"/>
    <cellStyle name="解释性文本 4" xfId="517"/>
    <cellStyle name="解释性文本 4 2" xfId="518"/>
    <cellStyle name="解释性文本 5" xfId="519"/>
    <cellStyle name="解释性文本 6" xfId="520"/>
    <cellStyle name="借出原因" xfId="521"/>
    <cellStyle name="警告文本 2" xfId="522"/>
    <cellStyle name="警告文本 2 2" xfId="523"/>
    <cellStyle name="警告文本 3" xfId="524"/>
    <cellStyle name="警告文本 3 2" xfId="525"/>
    <cellStyle name="警告文本 4" xfId="526"/>
    <cellStyle name="警告文本 4 2" xfId="527"/>
    <cellStyle name="警告文本 5" xfId="528"/>
    <cellStyle name="警告文本 6" xfId="529"/>
    <cellStyle name="链接单元格 2" xfId="530"/>
    <cellStyle name="链接单元格 2 2" xfId="531"/>
    <cellStyle name="链接单元格 3" xfId="532"/>
    <cellStyle name="链接单元格 3 2" xfId="533"/>
    <cellStyle name="链接单元格 4" xfId="534"/>
    <cellStyle name="链接单元格 4 2" xfId="535"/>
    <cellStyle name="链接单元格 5" xfId="536"/>
    <cellStyle name="链接单元格 6" xfId="537"/>
    <cellStyle name="普通_97-917" xfId="538"/>
    <cellStyle name="千分位[0]_laroux" xfId="539"/>
    <cellStyle name="千分位_97-917" xfId="540"/>
    <cellStyle name="千位[0]_ 方正PC" xfId="541"/>
    <cellStyle name="千位_ 方正PC" xfId="542"/>
    <cellStyle name="千位分隔" xfId="1" builtinId="3"/>
    <cellStyle name="千位分隔 2" xfId="2"/>
    <cellStyle name="千位分隔 2 2" xfId="543"/>
    <cellStyle name="千位分隔 2 2 2" xfId="544"/>
    <cellStyle name="千位分隔 2 3" xfId="545"/>
    <cellStyle name="千位分隔 2 3 2" xfId="546"/>
    <cellStyle name="千位分隔 2 4" xfId="547"/>
    <cellStyle name="千位分隔 2 4 2" xfId="548"/>
    <cellStyle name="千位分隔 2 4 2 2" xfId="549"/>
    <cellStyle name="千位分隔 2 4 3" xfId="550"/>
    <cellStyle name="千位分隔 2 5" xfId="551"/>
    <cellStyle name="千位分隔 3" xfId="552"/>
    <cellStyle name="千位分隔 3 2" xfId="553"/>
    <cellStyle name="千位分隔 4" xfId="554"/>
    <cellStyle name="千位分隔 4 2" xfId="555"/>
    <cellStyle name="千位分隔 4 2 2" xfId="556"/>
    <cellStyle name="千位分隔 4 3" xfId="557"/>
    <cellStyle name="千位分隔 5" xfId="558"/>
    <cellStyle name="千位分隔 5 2" xfId="559"/>
    <cellStyle name="千位分隔 5 2 2" xfId="560"/>
    <cellStyle name="千位分隔 5 2 2 2" xfId="561"/>
    <cellStyle name="千位分隔 5 2 3" xfId="562"/>
    <cellStyle name="千位分隔 5 3" xfId="563"/>
    <cellStyle name="千位分隔 6" xfId="564"/>
    <cellStyle name="千位分隔 6 2" xfId="565"/>
    <cellStyle name="千位分隔 6 2 2" xfId="566"/>
    <cellStyle name="千位分隔 6 3" xfId="567"/>
    <cellStyle name="千位分隔 7" xfId="568"/>
    <cellStyle name="千位分隔 7 2" xfId="569"/>
    <cellStyle name="千位分隔 8" xfId="570"/>
    <cellStyle name="千位分隔 8 2" xfId="571"/>
    <cellStyle name="千位分隔 9" xfId="572"/>
    <cellStyle name="千位分隔 9 2" xfId="573"/>
    <cellStyle name="强调 1" xfId="574"/>
    <cellStyle name="强调 1 2" xfId="575"/>
    <cellStyle name="强调 2" xfId="576"/>
    <cellStyle name="强调 2 2" xfId="577"/>
    <cellStyle name="强调 3" xfId="578"/>
    <cellStyle name="强调 3 2" xfId="579"/>
    <cellStyle name="强调文字颜色 1 2" xfId="580"/>
    <cellStyle name="强调文字颜色 1 2 2" xfId="581"/>
    <cellStyle name="强调文字颜色 1 3" xfId="582"/>
    <cellStyle name="强调文字颜色 1 3 2" xfId="583"/>
    <cellStyle name="强调文字颜色 1 4" xfId="584"/>
    <cellStyle name="强调文字颜色 1 4 2" xfId="585"/>
    <cellStyle name="强调文字颜色 1 5" xfId="586"/>
    <cellStyle name="强调文字颜色 1 6" xfId="587"/>
    <cellStyle name="强调文字颜色 2 2" xfId="588"/>
    <cellStyle name="强调文字颜色 2 2 2" xfId="589"/>
    <cellStyle name="强调文字颜色 2 3" xfId="590"/>
    <cellStyle name="强调文字颜色 2 3 2" xfId="591"/>
    <cellStyle name="强调文字颜色 2 4" xfId="592"/>
    <cellStyle name="强调文字颜色 2 4 2" xfId="593"/>
    <cellStyle name="强调文字颜色 2 5" xfId="594"/>
    <cellStyle name="强调文字颜色 2 6" xfId="595"/>
    <cellStyle name="强调文字颜色 3 2" xfId="596"/>
    <cellStyle name="强调文字颜色 3 2 2" xfId="597"/>
    <cellStyle name="强调文字颜色 3 3" xfId="598"/>
    <cellStyle name="强调文字颜色 3 3 2" xfId="599"/>
    <cellStyle name="强调文字颜色 3 4" xfId="600"/>
    <cellStyle name="强调文字颜色 3 4 2" xfId="601"/>
    <cellStyle name="强调文字颜色 3 5" xfId="602"/>
    <cellStyle name="强调文字颜色 3 6" xfId="603"/>
    <cellStyle name="强调文字颜色 4 2" xfId="604"/>
    <cellStyle name="强调文字颜色 4 2 2" xfId="605"/>
    <cellStyle name="强调文字颜色 4 3" xfId="606"/>
    <cellStyle name="强调文字颜色 4 3 2" xfId="607"/>
    <cellStyle name="强调文字颜色 4 4" xfId="608"/>
    <cellStyle name="强调文字颜色 4 4 2" xfId="609"/>
    <cellStyle name="强调文字颜色 4 5" xfId="610"/>
    <cellStyle name="强调文字颜色 4 6" xfId="611"/>
    <cellStyle name="强调文字颜色 5 2" xfId="612"/>
    <cellStyle name="强调文字颜色 5 2 2" xfId="613"/>
    <cellStyle name="强调文字颜色 5 3" xfId="614"/>
    <cellStyle name="强调文字颜色 5 3 2" xfId="615"/>
    <cellStyle name="强调文字颜色 5 4" xfId="616"/>
    <cellStyle name="强调文字颜色 5 4 2" xfId="617"/>
    <cellStyle name="强调文字颜色 5 5" xfId="618"/>
    <cellStyle name="强调文字颜色 5 6" xfId="619"/>
    <cellStyle name="强调文字颜色 6 2" xfId="620"/>
    <cellStyle name="强调文字颜色 6 2 2" xfId="621"/>
    <cellStyle name="强调文字颜色 6 3" xfId="622"/>
    <cellStyle name="强调文字颜色 6 3 2" xfId="623"/>
    <cellStyle name="强调文字颜色 6 4" xfId="624"/>
    <cellStyle name="强调文字颜色 6 4 2" xfId="625"/>
    <cellStyle name="强调文字颜色 6 5" xfId="626"/>
    <cellStyle name="强调文字颜色 6 6" xfId="627"/>
    <cellStyle name="日期" xfId="628"/>
    <cellStyle name="商品名称" xfId="629"/>
    <cellStyle name="适中 2" xfId="630"/>
    <cellStyle name="适中 2 2" xfId="631"/>
    <cellStyle name="适中 3" xfId="632"/>
    <cellStyle name="适中 3 2" xfId="633"/>
    <cellStyle name="适中 4" xfId="634"/>
    <cellStyle name="适中 4 2" xfId="635"/>
    <cellStyle name="适中 5" xfId="636"/>
    <cellStyle name="适中 6" xfId="637"/>
    <cellStyle name="输出 2" xfId="638"/>
    <cellStyle name="输出 2 2" xfId="639"/>
    <cellStyle name="输出 3" xfId="640"/>
    <cellStyle name="输出 3 2" xfId="641"/>
    <cellStyle name="输出 4" xfId="642"/>
    <cellStyle name="输出 4 2" xfId="643"/>
    <cellStyle name="输出 5" xfId="644"/>
    <cellStyle name="输出 6" xfId="645"/>
    <cellStyle name="输入 2" xfId="646"/>
    <cellStyle name="输入 2 2" xfId="647"/>
    <cellStyle name="输入 3" xfId="648"/>
    <cellStyle name="输入 3 2" xfId="649"/>
    <cellStyle name="输入 4" xfId="650"/>
    <cellStyle name="输入 4 2" xfId="651"/>
    <cellStyle name="输入 5" xfId="652"/>
    <cellStyle name="输入 6" xfId="653"/>
    <cellStyle name="数量" xfId="654"/>
    <cellStyle name="未定义" xfId="655"/>
    <cellStyle name="样式 1" xfId="656"/>
    <cellStyle name="样式 1 2" xfId="657"/>
    <cellStyle name="样式 1 2 2" xfId="658"/>
    <cellStyle name="样式 1 3" xfId="659"/>
    <cellStyle name="昗弨_Pacific Region P&amp;L" xfId="660"/>
    <cellStyle name="寘嬫愗傝 [0.00]_Region Orders (2)" xfId="661"/>
    <cellStyle name="寘嬫愗傝_Region Orders (2)" xfId="662"/>
    <cellStyle name="注释 2" xfId="663"/>
    <cellStyle name="注释 2 2" xfId="664"/>
    <cellStyle name="注释 3" xfId="665"/>
    <cellStyle name="注释 3 2" xfId="666"/>
    <cellStyle name="注释 4" xfId="667"/>
    <cellStyle name="注释 4 2" xfId="668"/>
    <cellStyle name="注释 5" xfId="669"/>
    <cellStyle name="注释 6" xfId="670"/>
    <cellStyle name="注释 7" xfId="67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E19" sqref="E19"/>
    </sheetView>
  </sheetViews>
  <sheetFormatPr defaultRowHeight="14.25"/>
  <cols>
    <col min="1" max="1" width="9" style="52"/>
    <col min="2" max="2" width="10.375" style="52" customWidth="1"/>
    <col min="3" max="3" width="8.375" style="52" customWidth="1"/>
    <col min="4" max="257" width="9" style="52"/>
    <col min="258" max="258" width="10.375" style="52" customWidth="1"/>
    <col min="259" max="259" width="8.375" style="52" customWidth="1"/>
    <col min="260" max="513" width="9" style="52"/>
    <col min="514" max="514" width="10.375" style="52" customWidth="1"/>
    <col min="515" max="515" width="8.375" style="52" customWidth="1"/>
    <col min="516" max="769" width="9" style="52"/>
    <col min="770" max="770" width="10.375" style="52" customWidth="1"/>
    <col min="771" max="771" width="8.375" style="52" customWidth="1"/>
    <col min="772" max="1025" width="9" style="52"/>
    <col min="1026" max="1026" width="10.375" style="52" customWidth="1"/>
    <col min="1027" max="1027" width="8.375" style="52" customWidth="1"/>
    <col min="1028" max="1281" width="9" style="52"/>
    <col min="1282" max="1282" width="10.375" style="52" customWidth="1"/>
    <col min="1283" max="1283" width="8.375" style="52" customWidth="1"/>
    <col min="1284" max="1537" width="9" style="52"/>
    <col min="1538" max="1538" width="10.375" style="52" customWidth="1"/>
    <col min="1539" max="1539" width="8.375" style="52" customWidth="1"/>
    <col min="1540" max="1793" width="9" style="52"/>
    <col min="1794" max="1794" width="10.375" style="52" customWidth="1"/>
    <col min="1795" max="1795" width="8.375" style="52" customWidth="1"/>
    <col min="1796" max="2049" width="9" style="52"/>
    <col min="2050" max="2050" width="10.375" style="52" customWidth="1"/>
    <col min="2051" max="2051" width="8.375" style="52" customWidth="1"/>
    <col min="2052" max="2305" width="9" style="52"/>
    <col min="2306" max="2306" width="10.375" style="52" customWidth="1"/>
    <col min="2307" max="2307" width="8.375" style="52" customWidth="1"/>
    <col min="2308" max="2561" width="9" style="52"/>
    <col min="2562" max="2562" width="10.375" style="52" customWidth="1"/>
    <col min="2563" max="2563" width="8.375" style="52" customWidth="1"/>
    <col min="2564" max="2817" width="9" style="52"/>
    <col min="2818" max="2818" width="10.375" style="52" customWidth="1"/>
    <col min="2819" max="2819" width="8.375" style="52" customWidth="1"/>
    <col min="2820" max="3073" width="9" style="52"/>
    <col min="3074" max="3074" width="10.375" style="52" customWidth="1"/>
    <col min="3075" max="3075" width="8.375" style="52" customWidth="1"/>
    <col min="3076" max="3329" width="9" style="52"/>
    <col min="3330" max="3330" width="10.375" style="52" customWidth="1"/>
    <col min="3331" max="3331" width="8.375" style="52" customWidth="1"/>
    <col min="3332" max="3585" width="9" style="52"/>
    <col min="3586" max="3586" width="10.375" style="52" customWidth="1"/>
    <col min="3587" max="3587" width="8.375" style="52" customWidth="1"/>
    <col min="3588" max="3841" width="9" style="52"/>
    <col min="3842" max="3842" width="10.375" style="52" customWidth="1"/>
    <col min="3843" max="3843" width="8.375" style="52" customWidth="1"/>
    <col min="3844" max="4097" width="9" style="52"/>
    <col min="4098" max="4098" width="10.375" style="52" customWidth="1"/>
    <col min="4099" max="4099" width="8.375" style="52" customWidth="1"/>
    <col min="4100" max="4353" width="9" style="52"/>
    <col min="4354" max="4354" width="10.375" style="52" customWidth="1"/>
    <col min="4355" max="4355" width="8.375" style="52" customWidth="1"/>
    <col min="4356" max="4609" width="9" style="52"/>
    <col min="4610" max="4610" width="10.375" style="52" customWidth="1"/>
    <col min="4611" max="4611" width="8.375" style="52" customWidth="1"/>
    <col min="4612" max="4865" width="9" style="52"/>
    <col min="4866" max="4866" width="10.375" style="52" customWidth="1"/>
    <col min="4867" max="4867" width="8.375" style="52" customWidth="1"/>
    <col min="4868" max="5121" width="9" style="52"/>
    <col min="5122" max="5122" width="10.375" style="52" customWidth="1"/>
    <col min="5123" max="5123" width="8.375" style="52" customWidth="1"/>
    <col min="5124" max="5377" width="9" style="52"/>
    <col min="5378" max="5378" width="10.375" style="52" customWidth="1"/>
    <col min="5379" max="5379" width="8.375" style="52" customWidth="1"/>
    <col min="5380" max="5633" width="9" style="52"/>
    <col min="5634" max="5634" width="10.375" style="52" customWidth="1"/>
    <col min="5635" max="5635" width="8.375" style="52" customWidth="1"/>
    <col min="5636" max="5889" width="9" style="52"/>
    <col min="5890" max="5890" width="10.375" style="52" customWidth="1"/>
    <col min="5891" max="5891" width="8.375" style="52" customWidth="1"/>
    <col min="5892" max="6145" width="9" style="52"/>
    <col min="6146" max="6146" width="10.375" style="52" customWidth="1"/>
    <col min="6147" max="6147" width="8.375" style="52" customWidth="1"/>
    <col min="6148" max="6401" width="9" style="52"/>
    <col min="6402" max="6402" width="10.375" style="52" customWidth="1"/>
    <col min="6403" max="6403" width="8.375" style="52" customWidth="1"/>
    <col min="6404" max="6657" width="9" style="52"/>
    <col min="6658" max="6658" width="10.375" style="52" customWidth="1"/>
    <col min="6659" max="6659" width="8.375" style="52" customWidth="1"/>
    <col min="6660" max="6913" width="9" style="52"/>
    <col min="6914" max="6914" width="10.375" style="52" customWidth="1"/>
    <col min="6915" max="6915" width="8.375" style="52" customWidth="1"/>
    <col min="6916" max="7169" width="9" style="52"/>
    <col min="7170" max="7170" width="10.375" style="52" customWidth="1"/>
    <col min="7171" max="7171" width="8.375" style="52" customWidth="1"/>
    <col min="7172" max="7425" width="9" style="52"/>
    <col min="7426" max="7426" width="10.375" style="52" customWidth="1"/>
    <col min="7427" max="7427" width="8.375" style="52" customWidth="1"/>
    <col min="7428" max="7681" width="9" style="52"/>
    <col min="7682" max="7682" width="10.375" style="52" customWidth="1"/>
    <col min="7683" max="7683" width="8.375" style="52" customWidth="1"/>
    <col min="7684" max="7937" width="9" style="52"/>
    <col min="7938" max="7938" width="10.375" style="52" customWidth="1"/>
    <col min="7939" max="7939" width="8.375" style="52" customWidth="1"/>
    <col min="7940" max="8193" width="9" style="52"/>
    <col min="8194" max="8194" width="10.375" style="52" customWidth="1"/>
    <col min="8195" max="8195" width="8.375" style="52" customWidth="1"/>
    <col min="8196" max="8449" width="9" style="52"/>
    <col min="8450" max="8450" width="10.375" style="52" customWidth="1"/>
    <col min="8451" max="8451" width="8.375" style="52" customWidth="1"/>
    <col min="8452" max="8705" width="9" style="52"/>
    <col min="8706" max="8706" width="10.375" style="52" customWidth="1"/>
    <col min="8707" max="8707" width="8.375" style="52" customWidth="1"/>
    <col min="8708" max="8961" width="9" style="52"/>
    <col min="8962" max="8962" width="10.375" style="52" customWidth="1"/>
    <col min="8963" max="8963" width="8.375" style="52" customWidth="1"/>
    <col min="8964" max="9217" width="9" style="52"/>
    <col min="9218" max="9218" width="10.375" style="52" customWidth="1"/>
    <col min="9219" max="9219" width="8.375" style="52" customWidth="1"/>
    <col min="9220" max="9473" width="9" style="52"/>
    <col min="9474" max="9474" width="10.375" style="52" customWidth="1"/>
    <col min="9475" max="9475" width="8.375" style="52" customWidth="1"/>
    <col min="9476" max="9729" width="9" style="52"/>
    <col min="9730" max="9730" width="10.375" style="52" customWidth="1"/>
    <col min="9731" max="9731" width="8.375" style="52" customWidth="1"/>
    <col min="9732" max="9985" width="9" style="52"/>
    <col min="9986" max="9986" width="10.375" style="52" customWidth="1"/>
    <col min="9987" max="9987" width="8.375" style="52" customWidth="1"/>
    <col min="9988" max="10241" width="9" style="52"/>
    <col min="10242" max="10242" width="10.375" style="52" customWidth="1"/>
    <col min="10243" max="10243" width="8.375" style="52" customWidth="1"/>
    <col min="10244" max="10497" width="9" style="52"/>
    <col min="10498" max="10498" width="10.375" style="52" customWidth="1"/>
    <col min="10499" max="10499" width="8.375" style="52" customWidth="1"/>
    <col min="10500" max="10753" width="9" style="52"/>
    <col min="10754" max="10754" width="10.375" style="52" customWidth="1"/>
    <col min="10755" max="10755" width="8.375" style="52" customWidth="1"/>
    <col min="10756" max="11009" width="9" style="52"/>
    <col min="11010" max="11010" width="10.375" style="52" customWidth="1"/>
    <col min="11011" max="11011" width="8.375" style="52" customWidth="1"/>
    <col min="11012" max="11265" width="9" style="52"/>
    <col min="11266" max="11266" width="10.375" style="52" customWidth="1"/>
    <col min="11267" max="11267" width="8.375" style="52" customWidth="1"/>
    <col min="11268" max="11521" width="9" style="52"/>
    <col min="11522" max="11522" width="10.375" style="52" customWidth="1"/>
    <col min="11523" max="11523" width="8.375" style="52" customWidth="1"/>
    <col min="11524" max="11777" width="9" style="52"/>
    <col min="11778" max="11778" width="10.375" style="52" customWidth="1"/>
    <col min="11779" max="11779" width="8.375" style="52" customWidth="1"/>
    <col min="11780" max="12033" width="9" style="52"/>
    <col min="12034" max="12034" width="10.375" style="52" customWidth="1"/>
    <col min="12035" max="12035" width="8.375" style="52" customWidth="1"/>
    <col min="12036" max="12289" width="9" style="52"/>
    <col min="12290" max="12290" width="10.375" style="52" customWidth="1"/>
    <col min="12291" max="12291" width="8.375" style="52" customWidth="1"/>
    <col min="12292" max="12545" width="9" style="52"/>
    <col min="12546" max="12546" width="10.375" style="52" customWidth="1"/>
    <col min="12547" max="12547" width="8.375" style="52" customWidth="1"/>
    <col min="12548" max="12801" width="9" style="52"/>
    <col min="12802" max="12802" width="10.375" style="52" customWidth="1"/>
    <col min="12803" max="12803" width="8.375" style="52" customWidth="1"/>
    <col min="12804" max="13057" width="9" style="52"/>
    <col min="13058" max="13058" width="10.375" style="52" customWidth="1"/>
    <col min="13059" max="13059" width="8.375" style="52" customWidth="1"/>
    <col min="13060" max="13313" width="9" style="52"/>
    <col min="13314" max="13314" width="10.375" style="52" customWidth="1"/>
    <col min="13315" max="13315" width="8.375" style="52" customWidth="1"/>
    <col min="13316" max="13569" width="9" style="52"/>
    <col min="13570" max="13570" width="10.375" style="52" customWidth="1"/>
    <col min="13571" max="13571" width="8.375" style="52" customWidth="1"/>
    <col min="13572" max="13825" width="9" style="52"/>
    <col min="13826" max="13826" width="10.375" style="52" customWidth="1"/>
    <col min="13827" max="13827" width="8.375" style="52" customWidth="1"/>
    <col min="13828" max="14081" width="9" style="52"/>
    <col min="14082" max="14082" width="10.375" style="52" customWidth="1"/>
    <col min="14083" max="14083" width="8.375" style="52" customWidth="1"/>
    <col min="14084" max="14337" width="9" style="52"/>
    <col min="14338" max="14338" width="10.375" style="52" customWidth="1"/>
    <col min="14339" max="14339" width="8.375" style="52" customWidth="1"/>
    <col min="14340" max="14593" width="9" style="52"/>
    <col min="14594" max="14594" width="10.375" style="52" customWidth="1"/>
    <col min="14595" max="14595" width="8.375" style="52" customWidth="1"/>
    <col min="14596" max="14849" width="9" style="52"/>
    <col min="14850" max="14850" width="10.375" style="52" customWidth="1"/>
    <col min="14851" max="14851" width="8.375" style="52" customWidth="1"/>
    <col min="14852" max="15105" width="9" style="52"/>
    <col min="15106" max="15106" width="10.375" style="52" customWidth="1"/>
    <col min="15107" max="15107" width="8.375" style="52" customWidth="1"/>
    <col min="15108" max="15361" width="9" style="52"/>
    <col min="15362" max="15362" width="10.375" style="52" customWidth="1"/>
    <col min="15363" max="15363" width="8.375" style="52" customWidth="1"/>
    <col min="15364" max="15617" width="9" style="52"/>
    <col min="15618" max="15618" width="10.375" style="52" customWidth="1"/>
    <col min="15619" max="15619" width="8.375" style="52" customWidth="1"/>
    <col min="15620" max="15873" width="9" style="52"/>
    <col min="15874" max="15874" width="10.375" style="52" customWidth="1"/>
    <col min="15875" max="15875" width="8.375" style="52" customWidth="1"/>
    <col min="15876" max="16129" width="9" style="52"/>
    <col min="16130" max="16130" width="10.375" style="52" customWidth="1"/>
    <col min="16131" max="16131" width="8.375" style="52" customWidth="1"/>
    <col min="16132" max="16384" width="9" style="52"/>
  </cols>
  <sheetData>
    <row r="1" spans="1:10" ht="21.75" customHeight="1">
      <c r="A1" s="137" t="s">
        <v>995</v>
      </c>
      <c r="B1" s="138"/>
      <c r="C1" s="138"/>
      <c r="D1" s="50"/>
      <c r="E1" s="51"/>
      <c r="F1" s="51"/>
    </row>
    <row r="2" spans="1:10" ht="15.75" customHeight="1">
      <c r="A2" s="138"/>
      <c r="B2" s="138"/>
      <c r="C2" s="138"/>
      <c r="D2" s="50"/>
    </row>
    <row r="3" spans="1:10" ht="15.75" customHeight="1">
      <c r="A3" s="53"/>
      <c r="B3" s="53"/>
      <c r="C3" s="53"/>
      <c r="D3" s="50"/>
    </row>
    <row r="4" spans="1:10" ht="15.75" customHeight="1">
      <c r="A4" s="53"/>
      <c r="B4" s="53"/>
      <c r="C4" s="53"/>
      <c r="D4" s="50"/>
    </row>
    <row r="5" spans="1:10" ht="15.75" customHeight="1">
      <c r="A5" s="53"/>
      <c r="B5" s="53"/>
      <c r="C5" s="53"/>
      <c r="D5" s="50"/>
    </row>
    <row r="6" spans="1:10" ht="15.75" customHeight="1">
      <c r="A6" s="54"/>
      <c r="B6" s="54"/>
      <c r="C6" s="54"/>
    </row>
    <row r="7" spans="1:10" ht="15.75" customHeight="1">
      <c r="A7" s="54"/>
      <c r="B7" s="54"/>
      <c r="C7" s="54"/>
    </row>
    <row r="8" spans="1:10" ht="15.75" customHeight="1">
      <c r="A8" s="54"/>
      <c r="B8" s="54"/>
      <c r="C8" s="54"/>
    </row>
    <row r="9" spans="1:10" ht="55.9" customHeight="1">
      <c r="A9" s="139" t="s">
        <v>1078</v>
      </c>
      <c r="B9" s="139"/>
      <c r="C9" s="139"/>
      <c r="D9" s="139"/>
      <c r="E9" s="139"/>
      <c r="F9" s="139"/>
      <c r="G9" s="139"/>
      <c r="H9" s="139"/>
      <c r="I9" s="139"/>
      <c r="J9" s="139"/>
    </row>
    <row r="10" spans="1:10">
      <c r="A10" s="139"/>
      <c r="B10" s="139"/>
      <c r="C10" s="139"/>
      <c r="D10" s="139"/>
      <c r="E10" s="139"/>
      <c r="F10" s="139"/>
      <c r="G10" s="139"/>
      <c r="H10" s="139"/>
      <c r="I10" s="139"/>
      <c r="J10" s="139"/>
    </row>
    <row r="11" spans="1:10" ht="25.5" customHeight="1">
      <c r="A11" s="139"/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0" ht="18.75">
      <c r="A12" s="55"/>
      <c r="B12" s="55"/>
      <c r="C12" s="55"/>
      <c r="D12" s="55"/>
      <c r="E12" s="55"/>
      <c r="F12" s="55"/>
      <c r="G12" s="55"/>
      <c r="H12" s="55"/>
      <c r="I12" s="55"/>
      <c r="J12" s="55"/>
    </row>
    <row r="13" spans="1:10" ht="18.75">
      <c r="A13" s="55"/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.75">
      <c r="A14" s="55"/>
      <c r="B14" s="55"/>
      <c r="C14" s="55"/>
      <c r="D14" s="55"/>
      <c r="E14" s="55"/>
      <c r="F14" s="55"/>
      <c r="G14" s="55"/>
      <c r="H14" s="55"/>
      <c r="I14" s="55"/>
      <c r="J14" s="55"/>
    </row>
    <row r="15" spans="1:10" ht="18.75">
      <c r="A15" s="55"/>
      <c r="B15" s="55"/>
      <c r="C15" s="55"/>
      <c r="D15" s="55"/>
      <c r="E15" s="55"/>
      <c r="F15" s="55"/>
      <c r="G15" s="55"/>
      <c r="H15" s="55"/>
      <c r="I15" s="55"/>
      <c r="J15" s="55"/>
    </row>
    <row r="16" spans="1:10" ht="24.95" customHeight="1">
      <c r="A16" s="55"/>
      <c r="B16" s="55"/>
      <c r="C16" s="56"/>
      <c r="D16" s="55"/>
      <c r="F16" s="55"/>
      <c r="G16" s="57"/>
      <c r="H16" s="57"/>
      <c r="I16" s="57"/>
      <c r="J16" s="55"/>
    </row>
    <row r="17" spans="1:10" ht="24.95" customHeight="1">
      <c r="A17" s="55"/>
      <c r="B17" s="55"/>
      <c r="C17" s="56"/>
      <c r="D17" s="55"/>
      <c r="F17" s="55"/>
      <c r="G17" s="57"/>
      <c r="H17" s="57"/>
      <c r="I17" s="57"/>
      <c r="J17" s="55"/>
    </row>
    <row r="18" spans="1:10" ht="24.95" customHeight="1">
      <c r="A18" s="55"/>
      <c r="B18" s="55"/>
      <c r="C18" s="56"/>
      <c r="D18" s="55"/>
      <c r="F18" s="55"/>
      <c r="G18" s="57"/>
      <c r="H18" s="57"/>
      <c r="I18" s="57"/>
      <c r="J18" s="55"/>
    </row>
    <row r="19" spans="1:10" ht="18.75">
      <c r="A19" s="55"/>
      <c r="B19" s="55"/>
      <c r="C19" s="55"/>
      <c r="D19" s="55"/>
      <c r="E19" s="55"/>
      <c r="F19" s="55"/>
      <c r="G19" s="55"/>
      <c r="H19" s="55"/>
      <c r="I19" s="55"/>
      <c r="J19" s="55"/>
    </row>
    <row r="20" spans="1:10" ht="18.75">
      <c r="A20" s="55"/>
      <c r="B20" s="55"/>
      <c r="C20" s="55"/>
      <c r="D20" s="55"/>
      <c r="E20" s="55"/>
      <c r="F20" s="55"/>
      <c r="G20" s="55"/>
      <c r="H20" s="55"/>
      <c r="I20" s="55"/>
      <c r="J20" s="55"/>
    </row>
    <row r="21" spans="1:10" ht="18.75">
      <c r="A21" s="55"/>
      <c r="B21" s="55"/>
      <c r="C21" s="55"/>
      <c r="D21" s="55"/>
      <c r="E21" s="55"/>
      <c r="F21" s="55"/>
      <c r="G21" s="55"/>
      <c r="H21" s="55"/>
      <c r="I21" s="55"/>
      <c r="J21" s="55"/>
    </row>
    <row r="22" spans="1:10" ht="18.75">
      <c r="A22" s="55"/>
      <c r="B22" s="55"/>
      <c r="C22" s="55"/>
      <c r="D22" s="55"/>
      <c r="E22" s="55"/>
      <c r="F22" s="55"/>
      <c r="G22" s="55"/>
      <c r="H22" s="55"/>
      <c r="I22" s="55"/>
      <c r="J22" s="55"/>
    </row>
    <row r="23" spans="1:10" ht="18.75">
      <c r="B23" s="56" t="s">
        <v>1077</v>
      </c>
      <c r="C23" s="55"/>
      <c r="E23" s="55"/>
      <c r="F23" s="55"/>
      <c r="G23" s="55"/>
      <c r="H23" s="55"/>
      <c r="I23" s="58"/>
    </row>
  </sheetData>
  <mergeCells count="2">
    <mergeCell ref="A1:C2"/>
    <mergeCell ref="A9:J11"/>
  </mergeCells>
  <phoneticPr fontId="3" type="noConversion"/>
  <printOptions horizontalCentered="1"/>
  <pageMargins left="0" right="0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workbookViewId="0">
      <pane xSplit="2" ySplit="5" topLeftCell="C6" activePane="bottomRight" state="frozen"/>
      <selection activeCell="E22" sqref="E22"/>
      <selection pane="topRight" activeCell="E22" sqref="E22"/>
      <selection pane="bottomLeft" activeCell="E22" sqref="E22"/>
      <selection pane="bottomRight" activeCell="H6" sqref="H6"/>
    </sheetView>
  </sheetViews>
  <sheetFormatPr defaultRowHeight="15" customHeight="1"/>
  <cols>
    <col min="1" max="1" width="8.125" style="59" customWidth="1"/>
    <col min="2" max="2" width="21.125" style="59" customWidth="1"/>
    <col min="3" max="3" width="15.75" style="60" customWidth="1"/>
    <col min="4" max="4" width="11.875" style="60" customWidth="1"/>
    <col min="5" max="5" width="14.75" style="61" customWidth="1"/>
    <col min="6" max="6" width="14.25" style="62" customWidth="1"/>
    <col min="7" max="7" width="13.625" style="62" customWidth="1"/>
    <col min="8" max="8" width="27.625" style="63" customWidth="1"/>
    <col min="9" max="255" width="9" style="59"/>
    <col min="256" max="256" width="8.125" style="59" customWidth="1"/>
    <col min="257" max="257" width="21.125" style="59" customWidth="1"/>
    <col min="258" max="258" width="15.75" style="59" customWidth="1"/>
    <col min="259" max="259" width="19.5" style="59" customWidth="1"/>
    <col min="260" max="260" width="19" style="59" customWidth="1"/>
    <col min="261" max="261" width="14.75" style="59" customWidth="1"/>
    <col min="262" max="262" width="21.375" style="59" customWidth="1"/>
    <col min="263" max="263" width="19.25" style="59" customWidth="1"/>
    <col min="264" max="264" width="27.625" style="59" customWidth="1"/>
    <col min="265" max="511" width="9" style="59"/>
    <col min="512" max="512" width="8.125" style="59" customWidth="1"/>
    <col min="513" max="513" width="21.125" style="59" customWidth="1"/>
    <col min="514" max="514" width="15.75" style="59" customWidth="1"/>
    <col min="515" max="515" width="19.5" style="59" customWidth="1"/>
    <col min="516" max="516" width="19" style="59" customWidth="1"/>
    <col min="517" max="517" width="14.75" style="59" customWidth="1"/>
    <col min="518" max="518" width="21.375" style="59" customWidth="1"/>
    <col min="519" max="519" width="19.25" style="59" customWidth="1"/>
    <col min="520" max="520" width="27.625" style="59" customWidth="1"/>
    <col min="521" max="767" width="9" style="59"/>
    <col min="768" max="768" width="8.125" style="59" customWidth="1"/>
    <col min="769" max="769" width="21.125" style="59" customWidth="1"/>
    <col min="770" max="770" width="15.75" style="59" customWidth="1"/>
    <col min="771" max="771" width="19.5" style="59" customWidth="1"/>
    <col min="772" max="772" width="19" style="59" customWidth="1"/>
    <col min="773" max="773" width="14.75" style="59" customWidth="1"/>
    <col min="774" max="774" width="21.375" style="59" customWidth="1"/>
    <col min="775" max="775" width="19.25" style="59" customWidth="1"/>
    <col min="776" max="776" width="27.625" style="59" customWidth="1"/>
    <col min="777" max="1023" width="9" style="59"/>
    <col min="1024" max="1024" width="8.125" style="59" customWidth="1"/>
    <col min="1025" max="1025" width="21.125" style="59" customWidth="1"/>
    <col min="1026" max="1026" width="15.75" style="59" customWidth="1"/>
    <col min="1027" max="1027" width="19.5" style="59" customWidth="1"/>
    <col min="1028" max="1028" width="19" style="59" customWidth="1"/>
    <col min="1029" max="1029" width="14.75" style="59" customWidth="1"/>
    <col min="1030" max="1030" width="21.375" style="59" customWidth="1"/>
    <col min="1031" max="1031" width="19.25" style="59" customWidth="1"/>
    <col min="1032" max="1032" width="27.625" style="59" customWidth="1"/>
    <col min="1033" max="1279" width="9" style="59"/>
    <col min="1280" max="1280" width="8.125" style="59" customWidth="1"/>
    <col min="1281" max="1281" width="21.125" style="59" customWidth="1"/>
    <col min="1282" max="1282" width="15.75" style="59" customWidth="1"/>
    <col min="1283" max="1283" width="19.5" style="59" customWidth="1"/>
    <col min="1284" max="1284" width="19" style="59" customWidth="1"/>
    <col min="1285" max="1285" width="14.75" style="59" customWidth="1"/>
    <col min="1286" max="1286" width="21.375" style="59" customWidth="1"/>
    <col min="1287" max="1287" width="19.25" style="59" customWidth="1"/>
    <col min="1288" max="1288" width="27.625" style="59" customWidth="1"/>
    <col min="1289" max="1535" width="9" style="59"/>
    <col min="1536" max="1536" width="8.125" style="59" customWidth="1"/>
    <col min="1537" max="1537" width="21.125" style="59" customWidth="1"/>
    <col min="1538" max="1538" width="15.75" style="59" customWidth="1"/>
    <col min="1539" max="1539" width="19.5" style="59" customWidth="1"/>
    <col min="1540" max="1540" width="19" style="59" customWidth="1"/>
    <col min="1541" max="1541" width="14.75" style="59" customWidth="1"/>
    <col min="1542" max="1542" width="21.375" style="59" customWidth="1"/>
    <col min="1543" max="1543" width="19.25" style="59" customWidth="1"/>
    <col min="1544" max="1544" width="27.625" style="59" customWidth="1"/>
    <col min="1545" max="1791" width="9" style="59"/>
    <col min="1792" max="1792" width="8.125" style="59" customWidth="1"/>
    <col min="1793" max="1793" width="21.125" style="59" customWidth="1"/>
    <col min="1794" max="1794" width="15.75" style="59" customWidth="1"/>
    <col min="1795" max="1795" width="19.5" style="59" customWidth="1"/>
    <col min="1796" max="1796" width="19" style="59" customWidth="1"/>
    <col min="1797" max="1797" width="14.75" style="59" customWidth="1"/>
    <col min="1798" max="1798" width="21.375" style="59" customWidth="1"/>
    <col min="1799" max="1799" width="19.25" style="59" customWidth="1"/>
    <col min="1800" max="1800" width="27.625" style="59" customWidth="1"/>
    <col min="1801" max="2047" width="9" style="59"/>
    <col min="2048" max="2048" width="8.125" style="59" customWidth="1"/>
    <col min="2049" max="2049" width="21.125" style="59" customWidth="1"/>
    <col min="2050" max="2050" width="15.75" style="59" customWidth="1"/>
    <col min="2051" max="2051" width="19.5" style="59" customWidth="1"/>
    <col min="2052" max="2052" width="19" style="59" customWidth="1"/>
    <col min="2053" max="2053" width="14.75" style="59" customWidth="1"/>
    <col min="2054" max="2054" width="21.375" style="59" customWidth="1"/>
    <col min="2055" max="2055" width="19.25" style="59" customWidth="1"/>
    <col min="2056" max="2056" width="27.625" style="59" customWidth="1"/>
    <col min="2057" max="2303" width="9" style="59"/>
    <col min="2304" max="2304" width="8.125" style="59" customWidth="1"/>
    <col min="2305" max="2305" width="21.125" style="59" customWidth="1"/>
    <col min="2306" max="2306" width="15.75" style="59" customWidth="1"/>
    <col min="2307" max="2307" width="19.5" style="59" customWidth="1"/>
    <col min="2308" max="2308" width="19" style="59" customWidth="1"/>
    <col min="2309" max="2309" width="14.75" style="59" customWidth="1"/>
    <col min="2310" max="2310" width="21.375" style="59" customWidth="1"/>
    <col min="2311" max="2311" width="19.25" style="59" customWidth="1"/>
    <col min="2312" max="2312" width="27.625" style="59" customWidth="1"/>
    <col min="2313" max="2559" width="9" style="59"/>
    <col min="2560" max="2560" width="8.125" style="59" customWidth="1"/>
    <col min="2561" max="2561" width="21.125" style="59" customWidth="1"/>
    <col min="2562" max="2562" width="15.75" style="59" customWidth="1"/>
    <col min="2563" max="2563" width="19.5" style="59" customWidth="1"/>
    <col min="2564" max="2564" width="19" style="59" customWidth="1"/>
    <col min="2565" max="2565" width="14.75" style="59" customWidth="1"/>
    <col min="2566" max="2566" width="21.375" style="59" customWidth="1"/>
    <col min="2567" max="2567" width="19.25" style="59" customWidth="1"/>
    <col min="2568" max="2568" width="27.625" style="59" customWidth="1"/>
    <col min="2569" max="2815" width="9" style="59"/>
    <col min="2816" max="2816" width="8.125" style="59" customWidth="1"/>
    <col min="2817" max="2817" width="21.125" style="59" customWidth="1"/>
    <col min="2818" max="2818" width="15.75" style="59" customWidth="1"/>
    <col min="2819" max="2819" width="19.5" style="59" customWidth="1"/>
    <col min="2820" max="2820" width="19" style="59" customWidth="1"/>
    <col min="2821" max="2821" width="14.75" style="59" customWidth="1"/>
    <col min="2822" max="2822" width="21.375" style="59" customWidth="1"/>
    <col min="2823" max="2823" width="19.25" style="59" customWidth="1"/>
    <col min="2824" max="2824" width="27.625" style="59" customWidth="1"/>
    <col min="2825" max="3071" width="9" style="59"/>
    <col min="3072" max="3072" width="8.125" style="59" customWidth="1"/>
    <col min="3073" max="3073" width="21.125" style="59" customWidth="1"/>
    <col min="3074" max="3074" width="15.75" style="59" customWidth="1"/>
    <col min="3075" max="3075" width="19.5" style="59" customWidth="1"/>
    <col min="3076" max="3076" width="19" style="59" customWidth="1"/>
    <col min="3077" max="3077" width="14.75" style="59" customWidth="1"/>
    <col min="3078" max="3078" width="21.375" style="59" customWidth="1"/>
    <col min="3079" max="3079" width="19.25" style="59" customWidth="1"/>
    <col min="3080" max="3080" width="27.625" style="59" customWidth="1"/>
    <col min="3081" max="3327" width="9" style="59"/>
    <col min="3328" max="3328" width="8.125" style="59" customWidth="1"/>
    <col min="3329" max="3329" width="21.125" style="59" customWidth="1"/>
    <col min="3330" max="3330" width="15.75" style="59" customWidth="1"/>
    <col min="3331" max="3331" width="19.5" style="59" customWidth="1"/>
    <col min="3332" max="3332" width="19" style="59" customWidth="1"/>
    <col min="3333" max="3333" width="14.75" style="59" customWidth="1"/>
    <col min="3334" max="3334" width="21.375" style="59" customWidth="1"/>
    <col min="3335" max="3335" width="19.25" style="59" customWidth="1"/>
    <col min="3336" max="3336" width="27.625" style="59" customWidth="1"/>
    <col min="3337" max="3583" width="9" style="59"/>
    <col min="3584" max="3584" width="8.125" style="59" customWidth="1"/>
    <col min="3585" max="3585" width="21.125" style="59" customWidth="1"/>
    <col min="3586" max="3586" width="15.75" style="59" customWidth="1"/>
    <col min="3587" max="3587" width="19.5" style="59" customWidth="1"/>
    <col min="3588" max="3588" width="19" style="59" customWidth="1"/>
    <col min="3589" max="3589" width="14.75" style="59" customWidth="1"/>
    <col min="3590" max="3590" width="21.375" style="59" customWidth="1"/>
    <col min="3591" max="3591" width="19.25" style="59" customWidth="1"/>
    <col min="3592" max="3592" width="27.625" style="59" customWidth="1"/>
    <col min="3593" max="3839" width="9" style="59"/>
    <col min="3840" max="3840" width="8.125" style="59" customWidth="1"/>
    <col min="3841" max="3841" width="21.125" style="59" customWidth="1"/>
    <col min="3842" max="3842" width="15.75" style="59" customWidth="1"/>
    <col min="3843" max="3843" width="19.5" style="59" customWidth="1"/>
    <col min="3844" max="3844" width="19" style="59" customWidth="1"/>
    <col min="3845" max="3845" width="14.75" style="59" customWidth="1"/>
    <col min="3846" max="3846" width="21.375" style="59" customWidth="1"/>
    <col min="3847" max="3847" width="19.25" style="59" customWidth="1"/>
    <col min="3848" max="3848" width="27.625" style="59" customWidth="1"/>
    <col min="3849" max="4095" width="9" style="59"/>
    <col min="4096" max="4096" width="8.125" style="59" customWidth="1"/>
    <col min="4097" max="4097" width="21.125" style="59" customWidth="1"/>
    <col min="4098" max="4098" width="15.75" style="59" customWidth="1"/>
    <col min="4099" max="4099" width="19.5" style="59" customWidth="1"/>
    <col min="4100" max="4100" width="19" style="59" customWidth="1"/>
    <col min="4101" max="4101" width="14.75" style="59" customWidth="1"/>
    <col min="4102" max="4102" width="21.375" style="59" customWidth="1"/>
    <col min="4103" max="4103" width="19.25" style="59" customWidth="1"/>
    <col min="4104" max="4104" width="27.625" style="59" customWidth="1"/>
    <col min="4105" max="4351" width="9" style="59"/>
    <col min="4352" max="4352" width="8.125" style="59" customWidth="1"/>
    <col min="4353" max="4353" width="21.125" style="59" customWidth="1"/>
    <col min="4354" max="4354" width="15.75" style="59" customWidth="1"/>
    <col min="4355" max="4355" width="19.5" style="59" customWidth="1"/>
    <col min="4356" max="4356" width="19" style="59" customWidth="1"/>
    <col min="4357" max="4357" width="14.75" style="59" customWidth="1"/>
    <col min="4358" max="4358" width="21.375" style="59" customWidth="1"/>
    <col min="4359" max="4359" width="19.25" style="59" customWidth="1"/>
    <col min="4360" max="4360" width="27.625" style="59" customWidth="1"/>
    <col min="4361" max="4607" width="9" style="59"/>
    <col min="4608" max="4608" width="8.125" style="59" customWidth="1"/>
    <col min="4609" max="4609" width="21.125" style="59" customWidth="1"/>
    <col min="4610" max="4610" width="15.75" style="59" customWidth="1"/>
    <col min="4611" max="4611" width="19.5" style="59" customWidth="1"/>
    <col min="4612" max="4612" width="19" style="59" customWidth="1"/>
    <col min="4613" max="4613" width="14.75" style="59" customWidth="1"/>
    <col min="4614" max="4614" width="21.375" style="59" customWidth="1"/>
    <col min="4615" max="4615" width="19.25" style="59" customWidth="1"/>
    <col min="4616" max="4616" width="27.625" style="59" customWidth="1"/>
    <col min="4617" max="4863" width="9" style="59"/>
    <col min="4864" max="4864" width="8.125" style="59" customWidth="1"/>
    <col min="4865" max="4865" width="21.125" style="59" customWidth="1"/>
    <col min="4866" max="4866" width="15.75" style="59" customWidth="1"/>
    <col min="4867" max="4867" width="19.5" style="59" customWidth="1"/>
    <col min="4868" max="4868" width="19" style="59" customWidth="1"/>
    <col min="4869" max="4869" width="14.75" style="59" customWidth="1"/>
    <col min="4870" max="4870" width="21.375" style="59" customWidth="1"/>
    <col min="4871" max="4871" width="19.25" style="59" customWidth="1"/>
    <col min="4872" max="4872" width="27.625" style="59" customWidth="1"/>
    <col min="4873" max="5119" width="9" style="59"/>
    <col min="5120" max="5120" width="8.125" style="59" customWidth="1"/>
    <col min="5121" max="5121" width="21.125" style="59" customWidth="1"/>
    <col min="5122" max="5122" width="15.75" style="59" customWidth="1"/>
    <col min="5123" max="5123" width="19.5" style="59" customWidth="1"/>
    <col min="5124" max="5124" width="19" style="59" customWidth="1"/>
    <col min="5125" max="5125" width="14.75" style="59" customWidth="1"/>
    <col min="5126" max="5126" width="21.375" style="59" customWidth="1"/>
    <col min="5127" max="5127" width="19.25" style="59" customWidth="1"/>
    <col min="5128" max="5128" width="27.625" style="59" customWidth="1"/>
    <col min="5129" max="5375" width="9" style="59"/>
    <col min="5376" max="5376" width="8.125" style="59" customWidth="1"/>
    <col min="5377" max="5377" width="21.125" style="59" customWidth="1"/>
    <col min="5378" max="5378" width="15.75" style="59" customWidth="1"/>
    <col min="5379" max="5379" width="19.5" style="59" customWidth="1"/>
    <col min="5380" max="5380" width="19" style="59" customWidth="1"/>
    <col min="5381" max="5381" width="14.75" style="59" customWidth="1"/>
    <col min="5382" max="5382" width="21.375" style="59" customWidth="1"/>
    <col min="5383" max="5383" width="19.25" style="59" customWidth="1"/>
    <col min="5384" max="5384" width="27.625" style="59" customWidth="1"/>
    <col min="5385" max="5631" width="9" style="59"/>
    <col min="5632" max="5632" width="8.125" style="59" customWidth="1"/>
    <col min="5633" max="5633" width="21.125" style="59" customWidth="1"/>
    <col min="5634" max="5634" width="15.75" style="59" customWidth="1"/>
    <col min="5635" max="5635" width="19.5" style="59" customWidth="1"/>
    <col min="5636" max="5636" width="19" style="59" customWidth="1"/>
    <col min="5637" max="5637" width="14.75" style="59" customWidth="1"/>
    <col min="5638" max="5638" width="21.375" style="59" customWidth="1"/>
    <col min="5639" max="5639" width="19.25" style="59" customWidth="1"/>
    <col min="5640" max="5640" width="27.625" style="59" customWidth="1"/>
    <col min="5641" max="5887" width="9" style="59"/>
    <col min="5888" max="5888" width="8.125" style="59" customWidth="1"/>
    <col min="5889" max="5889" width="21.125" style="59" customWidth="1"/>
    <col min="5890" max="5890" width="15.75" style="59" customWidth="1"/>
    <col min="5891" max="5891" width="19.5" style="59" customWidth="1"/>
    <col min="5892" max="5892" width="19" style="59" customWidth="1"/>
    <col min="5893" max="5893" width="14.75" style="59" customWidth="1"/>
    <col min="5894" max="5894" width="21.375" style="59" customWidth="1"/>
    <col min="5895" max="5895" width="19.25" style="59" customWidth="1"/>
    <col min="5896" max="5896" width="27.625" style="59" customWidth="1"/>
    <col min="5897" max="6143" width="9" style="59"/>
    <col min="6144" max="6144" width="8.125" style="59" customWidth="1"/>
    <col min="6145" max="6145" width="21.125" style="59" customWidth="1"/>
    <col min="6146" max="6146" width="15.75" style="59" customWidth="1"/>
    <col min="6147" max="6147" width="19.5" style="59" customWidth="1"/>
    <col min="6148" max="6148" width="19" style="59" customWidth="1"/>
    <col min="6149" max="6149" width="14.75" style="59" customWidth="1"/>
    <col min="6150" max="6150" width="21.375" style="59" customWidth="1"/>
    <col min="6151" max="6151" width="19.25" style="59" customWidth="1"/>
    <col min="6152" max="6152" width="27.625" style="59" customWidth="1"/>
    <col min="6153" max="6399" width="9" style="59"/>
    <col min="6400" max="6400" width="8.125" style="59" customWidth="1"/>
    <col min="6401" max="6401" width="21.125" style="59" customWidth="1"/>
    <col min="6402" max="6402" width="15.75" style="59" customWidth="1"/>
    <col min="6403" max="6403" width="19.5" style="59" customWidth="1"/>
    <col min="6404" max="6404" width="19" style="59" customWidth="1"/>
    <col min="6405" max="6405" width="14.75" style="59" customWidth="1"/>
    <col min="6406" max="6406" width="21.375" style="59" customWidth="1"/>
    <col min="6407" max="6407" width="19.25" style="59" customWidth="1"/>
    <col min="6408" max="6408" width="27.625" style="59" customWidth="1"/>
    <col min="6409" max="6655" width="9" style="59"/>
    <col min="6656" max="6656" width="8.125" style="59" customWidth="1"/>
    <col min="6657" max="6657" width="21.125" style="59" customWidth="1"/>
    <col min="6658" max="6658" width="15.75" style="59" customWidth="1"/>
    <col min="6659" max="6659" width="19.5" style="59" customWidth="1"/>
    <col min="6660" max="6660" width="19" style="59" customWidth="1"/>
    <col min="6661" max="6661" width="14.75" style="59" customWidth="1"/>
    <col min="6662" max="6662" width="21.375" style="59" customWidth="1"/>
    <col min="6663" max="6663" width="19.25" style="59" customWidth="1"/>
    <col min="6664" max="6664" width="27.625" style="59" customWidth="1"/>
    <col min="6665" max="6911" width="9" style="59"/>
    <col min="6912" max="6912" width="8.125" style="59" customWidth="1"/>
    <col min="6913" max="6913" width="21.125" style="59" customWidth="1"/>
    <col min="6914" max="6914" width="15.75" style="59" customWidth="1"/>
    <col min="6915" max="6915" width="19.5" style="59" customWidth="1"/>
    <col min="6916" max="6916" width="19" style="59" customWidth="1"/>
    <col min="6917" max="6917" width="14.75" style="59" customWidth="1"/>
    <col min="6918" max="6918" width="21.375" style="59" customWidth="1"/>
    <col min="6919" max="6919" width="19.25" style="59" customWidth="1"/>
    <col min="6920" max="6920" width="27.625" style="59" customWidth="1"/>
    <col min="6921" max="7167" width="9" style="59"/>
    <col min="7168" max="7168" width="8.125" style="59" customWidth="1"/>
    <col min="7169" max="7169" width="21.125" style="59" customWidth="1"/>
    <col min="7170" max="7170" width="15.75" style="59" customWidth="1"/>
    <col min="7171" max="7171" width="19.5" style="59" customWidth="1"/>
    <col min="7172" max="7172" width="19" style="59" customWidth="1"/>
    <col min="7173" max="7173" width="14.75" style="59" customWidth="1"/>
    <col min="7174" max="7174" width="21.375" style="59" customWidth="1"/>
    <col min="7175" max="7175" width="19.25" style="59" customWidth="1"/>
    <col min="7176" max="7176" width="27.625" style="59" customWidth="1"/>
    <col min="7177" max="7423" width="9" style="59"/>
    <col min="7424" max="7424" width="8.125" style="59" customWidth="1"/>
    <col min="7425" max="7425" width="21.125" style="59" customWidth="1"/>
    <col min="7426" max="7426" width="15.75" style="59" customWidth="1"/>
    <col min="7427" max="7427" width="19.5" style="59" customWidth="1"/>
    <col min="7428" max="7428" width="19" style="59" customWidth="1"/>
    <col min="7429" max="7429" width="14.75" style="59" customWidth="1"/>
    <col min="7430" max="7430" width="21.375" style="59" customWidth="1"/>
    <col min="7431" max="7431" width="19.25" style="59" customWidth="1"/>
    <col min="7432" max="7432" width="27.625" style="59" customWidth="1"/>
    <col min="7433" max="7679" width="9" style="59"/>
    <col min="7680" max="7680" width="8.125" style="59" customWidth="1"/>
    <col min="7681" max="7681" width="21.125" style="59" customWidth="1"/>
    <col min="7682" max="7682" width="15.75" style="59" customWidth="1"/>
    <col min="7683" max="7683" width="19.5" style="59" customWidth="1"/>
    <col min="7684" max="7684" width="19" style="59" customWidth="1"/>
    <col min="7685" max="7685" width="14.75" style="59" customWidth="1"/>
    <col min="7686" max="7686" width="21.375" style="59" customWidth="1"/>
    <col min="7687" max="7687" width="19.25" style="59" customWidth="1"/>
    <col min="7688" max="7688" width="27.625" style="59" customWidth="1"/>
    <col min="7689" max="7935" width="9" style="59"/>
    <col min="7936" max="7936" width="8.125" style="59" customWidth="1"/>
    <col min="7937" max="7937" width="21.125" style="59" customWidth="1"/>
    <col min="7938" max="7938" width="15.75" style="59" customWidth="1"/>
    <col min="7939" max="7939" width="19.5" style="59" customWidth="1"/>
    <col min="7940" max="7940" width="19" style="59" customWidth="1"/>
    <col min="7941" max="7941" width="14.75" style="59" customWidth="1"/>
    <col min="7942" max="7942" width="21.375" style="59" customWidth="1"/>
    <col min="7943" max="7943" width="19.25" style="59" customWidth="1"/>
    <col min="7944" max="7944" width="27.625" style="59" customWidth="1"/>
    <col min="7945" max="8191" width="9" style="59"/>
    <col min="8192" max="8192" width="8.125" style="59" customWidth="1"/>
    <col min="8193" max="8193" width="21.125" style="59" customWidth="1"/>
    <col min="8194" max="8194" width="15.75" style="59" customWidth="1"/>
    <col min="8195" max="8195" width="19.5" style="59" customWidth="1"/>
    <col min="8196" max="8196" width="19" style="59" customWidth="1"/>
    <col min="8197" max="8197" width="14.75" style="59" customWidth="1"/>
    <col min="8198" max="8198" width="21.375" style="59" customWidth="1"/>
    <col min="8199" max="8199" width="19.25" style="59" customWidth="1"/>
    <col min="8200" max="8200" width="27.625" style="59" customWidth="1"/>
    <col min="8201" max="8447" width="9" style="59"/>
    <col min="8448" max="8448" width="8.125" style="59" customWidth="1"/>
    <col min="8449" max="8449" width="21.125" style="59" customWidth="1"/>
    <col min="8450" max="8450" width="15.75" style="59" customWidth="1"/>
    <col min="8451" max="8451" width="19.5" style="59" customWidth="1"/>
    <col min="8452" max="8452" width="19" style="59" customWidth="1"/>
    <col min="8453" max="8453" width="14.75" style="59" customWidth="1"/>
    <col min="8454" max="8454" width="21.375" style="59" customWidth="1"/>
    <col min="8455" max="8455" width="19.25" style="59" customWidth="1"/>
    <col min="8456" max="8456" width="27.625" style="59" customWidth="1"/>
    <col min="8457" max="8703" width="9" style="59"/>
    <col min="8704" max="8704" width="8.125" style="59" customWidth="1"/>
    <col min="8705" max="8705" width="21.125" style="59" customWidth="1"/>
    <col min="8706" max="8706" width="15.75" style="59" customWidth="1"/>
    <col min="8707" max="8707" width="19.5" style="59" customWidth="1"/>
    <col min="8708" max="8708" width="19" style="59" customWidth="1"/>
    <col min="8709" max="8709" width="14.75" style="59" customWidth="1"/>
    <col min="8710" max="8710" width="21.375" style="59" customWidth="1"/>
    <col min="8711" max="8711" width="19.25" style="59" customWidth="1"/>
    <col min="8712" max="8712" width="27.625" style="59" customWidth="1"/>
    <col min="8713" max="8959" width="9" style="59"/>
    <col min="8960" max="8960" width="8.125" style="59" customWidth="1"/>
    <col min="8961" max="8961" width="21.125" style="59" customWidth="1"/>
    <col min="8962" max="8962" width="15.75" style="59" customWidth="1"/>
    <col min="8963" max="8963" width="19.5" style="59" customWidth="1"/>
    <col min="8964" max="8964" width="19" style="59" customWidth="1"/>
    <col min="8965" max="8965" width="14.75" style="59" customWidth="1"/>
    <col min="8966" max="8966" width="21.375" style="59" customWidth="1"/>
    <col min="8967" max="8967" width="19.25" style="59" customWidth="1"/>
    <col min="8968" max="8968" width="27.625" style="59" customWidth="1"/>
    <col min="8969" max="9215" width="9" style="59"/>
    <col min="9216" max="9216" width="8.125" style="59" customWidth="1"/>
    <col min="9217" max="9217" width="21.125" style="59" customWidth="1"/>
    <col min="9218" max="9218" width="15.75" style="59" customWidth="1"/>
    <col min="9219" max="9219" width="19.5" style="59" customWidth="1"/>
    <col min="9220" max="9220" width="19" style="59" customWidth="1"/>
    <col min="9221" max="9221" width="14.75" style="59" customWidth="1"/>
    <col min="9222" max="9222" width="21.375" style="59" customWidth="1"/>
    <col min="9223" max="9223" width="19.25" style="59" customWidth="1"/>
    <col min="9224" max="9224" width="27.625" style="59" customWidth="1"/>
    <col min="9225" max="9471" width="9" style="59"/>
    <col min="9472" max="9472" width="8.125" style="59" customWidth="1"/>
    <col min="9473" max="9473" width="21.125" style="59" customWidth="1"/>
    <col min="9474" max="9474" width="15.75" style="59" customWidth="1"/>
    <col min="9475" max="9475" width="19.5" style="59" customWidth="1"/>
    <col min="9476" max="9476" width="19" style="59" customWidth="1"/>
    <col min="9477" max="9477" width="14.75" style="59" customWidth="1"/>
    <col min="9478" max="9478" width="21.375" style="59" customWidth="1"/>
    <col min="9479" max="9479" width="19.25" style="59" customWidth="1"/>
    <col min="9480" max="9480" width="27.625" style="59" customWidth="1"/>
    <col min="9481" max="9727" width="9" style="59"/>
    <col min="9728" max="9728" width="8.125" style="59" customWidth="1"/>
    <col min="9729" max="9729" width="21.125" style="59" customWidth="1"/>
    <col min="9730" max="9730" width="15.75" style="59" customWidth="1"/>
    <col min="9731" max="9731" width="19.5" style="59" customWidth="1"/>
    <col min="9732" max="9732" width="19" style="59" customWidth="1"/>
    <col min="9733" max="9733" width="14.75" style="59" customWidth="1"/>
    <col min="9734" max="9734" width="21.375" style="59" customWidth="1"/>
    <col min="9735" max="9735" width="19.25" style="59" customWidth="1"/>
    <col min="9736" max="9736" width="27.625" style="59" customWidth="1"/>
    <col min="9737" max="9983" width="9" style="59"/>
    <col min="9984" max="9984" width="8.125" style="59" customWidth="1"/>
    <col min="9985" max="9985" width="21.125" style="59" customWidth="1"/>
    <col min="9986" max="9986" width="15.75" style="59" customWidth="1"/>
    <col min="9987" max="9987" width="19.5" style="59" customWidth="1"/>
    <col min="9988" max="9988" width="19" style="59" customWidth="1"/>
    <col min="9989" max="9989" width="14.75" style="59" customWidth="1"/>
    <col min="9990" max="9990" width="21.375" style="59" customWidth="1"/>
    <col min="9991" max="9991" width="19.25" style="59" customWidth="1"/>
    <col min="9992" max="9992" width="27.625" style="59" customWidth="1"/>
    <col min="9993" max="10239" width="9" style="59"/>
    <col min="10240" max="10240" width="8.125" style="59" customWidth="1"/>
    <col min="10241" max="10241" width="21.125" style="59" customWidth="1"/>
    <col min="10242" max="10242" width="15.75" style="59" customWidth="1"/>
    <col min="10243" max="10243" width="19.5" style="59" customWidth="1"/>
    <col min="10244" max="10244" width="19" style="59" customWidth="1"/>
    <col min="10245" max="10245" width="14.75" style="59" customWidth="1"/>
    <col min="10246" max="10246" width="21.375" style="59" customWidth="1"/>
    <col min="10247" max="10247" width="19.25" style="59" customWidth="1"/>
    <col min="10248" max="10248" width="27.625" style="59" customWidth="1"/>
    <col min="10249" max="10495" width="9" style="59"/>
    <col min="10496" max="10496" width="8.125" style="59" customWidth="1"/>
    <col min="10497" max="10497" width="21.125" style="59" customWidth="1"/>
    <col min="10498" max="10498" width="15.75" style="59" customWidth="1"/>
    <col min="10499" max="10499" width="19.5" style="59" customWidth="1"/>
    <col min="10500" max="10500" width="19" style="59" customWidth="1"/>
    <col min="10501" max="10501" width="14.75" style="59" customWidth="1"/>
    <col min="10502" max="10502" width="21.375" style="59" customWidth="1"/>
    <col min="10503" max="10503" width="19.25" style="59" customWidth="1"/>
    <col min="10504" max="10504" width="27.625" style="59" customWidth="1"/>
    <col min="10505" max="10751" width="9" style="59"/>
    <col min="10752" max="10752" width="8.125" style="59" customWidth="1"/>
    <col min="10753" max="10753" width="21.125" style="59" customWidth="1"/>
    <col min="10754" max="10754" width="15.75" style="59" customWidth="1"/>
    <col min="10755" max="10755" width="19.5" style="59" customWidth="1"/>
    <col min="10756" max="10756" width="19" style="59" customWidth="1"/>
    <col min="10757" max="10757" width="14.75" style="59" customWidth="1"/>
    <col min="10758" max="10758" width="21.375" style="59" customWidth="1"/>
    <col min="10759" max="10759" width="19.25" style="59" customWidth="1"/>
    <col min="10760" max="10760" width="27.625" style="59" customWidth="1"/>
    <col min="10761" max="11007" width="9" style="59"/>
    <col min="11008" max="11008" width="8.125" style="59" customWidth="1"/>
    <col min="11009" max="11009" width="21.125" style="59" customWidth="1"/>
    <col min="11010" max="11010" width="15.75" style="59" customWidth="1"/>
    <col min="11011" max="11011" width="19.5" style="59" customWidth="1"/>
    <col min="11012" max="11012" width="19" style="59" customWidth="1"/>
    <col min="11013" max="11013" width="14.75" style="59" customWidth="1"/>
    <col min="11014" max="11014" width="21.375" style="59" customWidth="1"/>
    <col min="11015" max="11015" width="19.25" style="59" customWidth="1"/>
    <col min="11016" max="11016" width="27.625" style="59" customWidth="1"/>
    <col min="11017" max="11263" width="9" style="59"/>
    <col min="11264" max="11264" width="8.125" style="59" customWidth="1"/>
    <col min="11265" max="11265" width="21.125" style="59" customWidth="1"/>
    <col min="11266" max="11266" width="15.75" style="59" customWidth="1"/>
    <col min="11267" max="11267" width="19.5" style="59" customWidth="1"/>
    <col min="11268" max="11268" width="19" style="59" customWidth="1"/>
    <col min="11269" max="11269" width="14.75" style="59" customWidth="1"/>
    <col min="11270" max="11270" width="21.375" style="59" customWidth="1"/>
    <col min="11271" max="11271" width="19.25" style="59" customWidth="1"/>
    <col min="11272" max="11272" width="27.625" style="59" customWidth="1"/>
    <col min="11273" max="11519" width="9" style="59"/>
    <col min="11520" max="11520" width="8.125" style="59" customWidth="1"/>
    <col min="11521" max="11521" width="21.125" style="59" customWidth="1"/>
    <col min="11522" max="11522" width="15.75" style="59" customWidth="1"/>
    <col min="11523" max="11523" width="19.5" style="59" customWidth="1"/>
    <col min="11524" max="11524" width="19" style="59" customWidth="1"/>
    <col min="11525" max="11525" width="14.75" style="59" customWidth="1"/>
    <col min="11526" max="11526" width="21.375" style="59" customWidth="1"/>
    <col min="11527" max="11527" width="19.25" style="59" customWidth="1"/>
    <col min="11528" max="11528" width="27.625" style="59" customWidth="1"/>
    <col min="11529" max="11775" width="9" style="59"/>
    <col min="11776" max="11776" width="8.125" style="59" customWidth="1"/>
    <col min="11777" max="11777" width="21.125" style="59" customWidth="1"/>
    <col min="11778" max="11778" width="15.75" style="59" customWidth="1"/>
    <col min="11779" max="11779" width="19.5" style="59" customWidth="1"/>
    <col min="11780" max="11780" width="19" style="59" customWidth="1"/>
    <col min="11781" max="11781" width="14.75" style="59" customWidth="1"/>
    <col min="11782" max="11782" width="21.375" style="59" customWidth="1"/>
    <col min="11783" max="11783" width="19.25" style="59" customWidth="1"/>
    <col min="11784" max="11784" width="27.625" style="59" customWidth="1"/>
    <col min="11785" max="12031" width="9" style="59"/>
    <col min="12032" max="12032" width="8.125" style="59" customWidth="1"/>
    <col min="12033" max="12033" width="21.125" style="59" customWidth="1"/>
    <col min="12034" max="12034" width="15.75" style="59" customWidth="1"/>
    <col min="12035" max="12035" width="19.5" style="59" customWidth="1"/>
    <col min="12036" max="12036" width="19" style="59" customWidth="1"/>
    <col min="12037" max="12037" width="14.75" style="59" customWidth="1"/>
    <col min="12038" max="12038" width="21.375" style="59" customWidth="1"/>
    <col min="12039" max="12039" width="19.25" style="59" customWidth="1"/>
    <col min="12040" max="12040" width="27.625" style="59" customWidth="1"/>
    <col min="12041" max="12287" width="9" style="59"/>
    <col min="12288" max="12288" width="8.125" style="59" customWidth="1"/>
    <col min="12289" max="12289" width="21.125" style="59" customWidth="1"/>
    <col min="12290" max="12290" width="15.75" style="59" customWidth="1"/>
    <col min="12291" max="12291" width="19.5" style="59" customWidth="1"/>
    <col min="12292" max="12292" width="19" style="59" customWidth="1"/>
    <col min="12293" max="12293" width="14.75" style="59" customWidth="1"/>
    <col min="12294" max="12294" width="21.375" style="59" customWidth="1"/>
    <col min="12295" max="12295" width="19.25" style="59" customWidth="1"/>
    <col min="12296" max="12296" width="27.625" style="59" customWidth="1"/>
    <col min="12297" max="12543" width="9" style="59"/>
    <col min="12544" max="12544" width="8.125" style="59" customWidth="1"/>
    <col min="12545" max="12545" width="21.125" style="59" customWidth="1"/>
    <col min="12546" max="12546" width="15.75" style="59" customWidth="1"/>
    <col min="12547" max="12547" width="19.5" style="59" customWidth="1"/>
    <col min="12548" max="12548" width="19" style="59" customWidth="1"/>
    <col min="12549" max="12549" width="14.75" style="59" customWidth="1"/>
    <col min="12550" max="12550" width="21.375" style="59" customWidth="1"/>
    <col min="12551" max="12551" width="19.25" style="59" customWidth="1"/>
    <col min="12552" max="12552" width="27.625" style="59" customWidth="1"/>
    <col min="12553" max="12799" width="9" style="59"/>
    <col min="12800" max="12800" width="8.125" style="59" customWidth="1"/>
    <col min="12801" max="12801" width="21.125" style="59" customWidth="1"/>
    <col min="12802" max="12802" width="15.75" style="59" customWidth="1"/>
    <col min="12803" max="12803" width="19.5" style="59" customWidth="1"/>
    <col min="12804" max="12804" width="19" style="59" customWidth="1"/>
    <col min="12805" max="12805" width="14.75" style="59" customWidth="1"/>
    <col min="12806" max="12806" width="21.375" style="59" customWidth="1"/>
    <col min="12807" max="12807" width="19.25" style="59" customWidth="1"/>
    <col min="12808" max="12808" width="27.625" style="59" customWidth="1"/>
    <col min="12809" max="13055" width="9" style="59"/>
    <col min="13056" max="13056" width="8.125" style="59" customWidth="1"/>
    <col min="13057" max="13057" width="21.125" style="59" customWidth="1"/>
    <col min="13058" max="13058" width="15.75" style="59" customWidth="1"/>
    <col min="13059" max="13059" width="19.5" style="59" customWidth="1"/>
    <col min="13060" max="13060" width="19" style="59" customWidth="1"/>
    <col min="13061" max="13061" width="14.75" style="59" customWidth="1"/>
    <col min="13062" max="13062" width="21.375" style="59" customWidth="1"/>
    <col min="13063" max="13063" width="19.25" style="59" customWidth="1"/>
    <col min="13064" max="13064" width="27.625" style="59" customWidth="1"/>
    <col min="13065" max="13311" width="9" style="59"/>
    <col min="13312" max="13312" width="8.125" style="59" customWidth="1"/>
    <col min="13313" max="13313" width="21.125" style="59" customWidth="1"/>
    <col min="13314" max="13314" width="15.75" style="59" customWidth="1"/>
    <col min="13315" max="13315" width="19.5" style="59" customWidth="1"/>
    <col min="13316" max="13316" width="19" style="59" customWidth="1"/>
    <col min="13317" max="13317" width="14.75" style="59" customWidth="1"/>
    <col min="13318" max="13318" width="21.375" style="59" customWidth="1"/>
    <col min="13319" max="13319" width="19.25" style="59" customWidth="1"/>
    <col min="13320" max="13320" width="27.625" style="59" customWidth="1"/>
    <col min="13321" max="13567" width="9" style="59"/>
    <col min="13568" max="13568" width="8.125" style="59" customWidth="1"/>
    <col min="13569" max="13569" width="21.125" style="59" customWidth="1"/>
    <col min="13570" max="13570" width="15.75" style="59" customWidth="1"/>
    <col min="13571" max="13571" width="19.5" style="59" customWidth="1"/>
    <col min="13572" max="13572" width="19" style="59" customWidth="1"/>
    <col min="13573" max="13573" width="14.75" style="59" customWidth="1"/>
    <col min="13574" max="13574" width="21.375" style="59" customWidth="1"/>
    <col min="13575" max="13575" width="19.25" style="59" customWidth="1"/>
    <col min="13576" max="13576" width="27.625" style="59" customWidth="1"/>
    <col min="13577" max="13823" width="9" style="59"/>
    <col min="13824" max="13824" width="8.125" style="59" customWidth="1"/>
    <col min="13825" max="13825" width="21.125" style="59" customWidth="1"/>
    <col min="13826" max="13826" width="15.75" style="59" customWidth="1"/>
    <col min="13827" max="13827" width="19.5" style="59" customWidth="1"/>
    <col min="13828" max="13828" width="19" style="59" customWidth="1"/>
    <col min="13829" max="13829" width="14.75" style="59" customWidth="1"/>
    <col min="13830" max="13830" width="21.375" style="59" customWidth="1"/>
    <col min="13831" max="13831" width="19.25" style="59" customWidth="1"/>
    <col min="13832" max="13832" width="27.625" style="59" customWidth="1"/>
    <col min="13833" max="14079" width="9" style="59"/>
    <col min="14080" max="14080" width="8.125" style="59" customWidth="1"/>
    <col min="14081" max="14081" width="21.125" style="59" customWidth="1"/>
    <col min="14082" max="14082" width="15.75" style="59" customWidth="1"/>
    <col min="14083" max="14083" width="19.5" style="59" customWidth="1"/>
    <col min="14084" max="14084" width="19" style="59" customWidth="1"/>
    <col min="14085" max="14085" width="14.75" style="59" customWidth="1"/>
    <col min="14086" max="14086" width="21.375" style="59" customWidth="1"/>
    <col min="14087" max="14087" width="19.25" style="59" customWidth="1"/>
    <col min="14088" max="14088" width="27.625" style="59" customWidth="1"/>
    <col min="14089" max="14335" width="9" style="59"/>
    <col min="14336" max="14336" width="8.125" style="59" customWidth="1"/>
    <col min="14337" max="14337" width="21.125" style="59" customWidth="1"/>
    <col min="14338" max="14338" width="15.75" style="59" customWidth="1"/>
    <col min="14339" max="14339" width="19.5" style="59" customWidth="1"/>
    <col min="14340" max="14340" width="19" style="59" customWidth="1"/>
    <col min="14341" max="14341" width="14.75" style="59" customWidth="1"/>
    <col min="14342" max="14342" width="21.375" style="59" customWidth="1"/>
    <col min="14343" max="14343" width="19.25" style="59" customWidth="1"/>
    <col min="14344" max="14344" width="27.625" style="59" customWidth="1"/>
    <col min="14345" max="14591" width="9" style="59"/>
    <col min="14592" max="14592" width="8.125" style="59" customWidth="1"/>
    <col min="14593" max="14593" width="21.125" style="59" customWidth="1"/>
    <col min="14594" max="14594" width="15.75" style="59" customWidth="1"/>
    <col min="14595" max="14595" width="19.5" style="59" customWidth="1"/>
    <col min="14596" max="14596" width="19" style="59" customWidth="1"/>
    <col min="14597" max="14597" width="14.75" style="59" customWidth="1"/>
    <col min="14598" max="14598" width="21.375" style="59" customWidth="1"/>
    <col min="14599" max="14599" width="19.25" style="59" customWidth="1"/>
    <col min="14600" max="14600" width="27.625" style="59" customWidth="1"/>
    <col min="14601" max="14847" width="9" style="59"/>
    <col min="14848" max="14848" width="8.125" style="59" customWidth="1"/>
    <col min="14849" max="14849" width="21.125" style="59" customWidth="1"/>
    <col min="14850" max="14850" width="15.75" style="59" customWidth="1"/>
    <col min="14851" max="14851" width="19.5" style="59" customWidth="1"/>
    <col min="14852" max="14852" width="19" style="59" customWidth="1"/>
    <col min="14853" max="14853" width="14.75" style="59" customWidth="1"/>
    <col min="14854" max="14854" width="21.375" style="59" customWidth="1"/>
    <col min="14855" max="14855" width="19.25" style="59" customWidth="1"/>
    <col min="14856" max="14856" width="27.625" style="59" customWidth="1"/>
    <col min="14857" max="15103" width="9" style="59"/>
    <col min="15104" max="15104" width="8.125" style="59" customWidth="1"/>
    <col min="15105" max="15105" width="21.125" style="59" customWidth="1"/>
    <col min="15106" max="15106" width="15.75" style="59" customWidth="1"/>
    <col min="15107" max="15107" width="19.5" style="59" customWidth="1"/>
    <col min="15108" max="15108" width="19" style="59" customWidth="1"/>
    <col min="15109" max="15109" width="14.75" style="59" customWidth="1"/>
    <col min="15110" max="15110" width="21.375" style="59" customWidth="1"/>
    <col min="15111" max="15111" width="19.25" style="59" customWidth="1"/>
    <col min="15112" max="15112" width="27.625" style="59" customWidth="1"/>
    <col min="15113" max="15359" width="9" style="59"/>
    <col min="15360" max="15360" width="8.125" style="59" customWidth="1"/>
    <col min="15361" max="15361" width="21.125" style="59" customWidth="1"/>
    <col min="15362" max="15362" width="15.75" style="59" customWidth="1"/>
    <col min="15363" max="15363" width="19.5" style="59" customWidth="1"/>
    <col min="15364" max="15364" width="19" style="59" customWidth="1"/>
    <col min="15365" max="15365" width="14.75" style="59" customWidth="1"/>
    <col min="15366" max="15366" width="21.375" style="59" customWidth="1"/>
    <col min="15367" max="15367" width="19.25" style="59" customWidth="1"/>
    <col min="15368" max="15368" width="27.625" style="59" customWidth="1"/>
    <col min="15369" max="15615" width="9" style="59"/>
    <col min="15616" max="15616" width="8.125" style="59" customWidth="1"/>
    <col min="15617" max="15617" width="21.125" style="59" customWidth="1"/>
    <col min="15618" max="15618" width="15.75" style="59" customWidth="1"/>
    <col min="15619" max="15619" width="19.5" style="59" customWidth="1"/>
    <col min="15620" max="15620" width="19" style="59" customWidth="1"/>
    <col min="15621" max="15621" width="14.75" style="59" customWidth="1"/>
    <col min="15622" max="15622" width="21.375" style="59" customWidth="1"/>
    <col min="15623" max="15623" width="19.25" style="59" customWidth="1"/>
    <col min="15624" max="15624" width="27.625" style="59" customWidth="1"/>
    <col min="15625" max="15871" width="9" style="59"/>
    <col min="15872" max="15872" width="8.125" style="59" customWidth="1"/>
    <col min="15873" max="15873" width="21.125" style="59" customWidth="1"/>
    <col min="15874" max="15874" width="15.75" style="59" customWidth="1"/>
    <col min="15875" max="15875" width="19.5" style="59" customWidth="1"/>
    <col min="15876" max="15876" width="19" style="59" customWidth="1"/>
    <col min="15877" max="15877" width="14.75" style="59" customWidth="1"/>
    <col min="15878" max="15878" width="21.375" style="59" customWidth="1"/>
    <col min="15879" max="15879" width="19.25" style="59" customWidth="1"/>
    <col min="15880" max="15880" width="27.625" style="59" customWidth="1"/>
    <col min="15881" max="16127" width="9" style="59"/>
    <col min="16128" max="16128" width="8.125" style="59" customWidth="1"/>
    <col min="16129" max="16129" width="21.125" style="59" customWidth="1"/>
    <col min="16130" max="16130" width="15.75" style="59" customWidth="1"/>
    <col min="16131" max="16131" width="19.5" style="59" customWidth="1"/>
    <col min="16132" max="16132" width="19" style="59" customWidth="1"/>
    <col min="16133" max="16133" width="14.75" style="59" customWidth="1"/>
    <col min="16134" max="16134" width="21.375" style="59" customWidth="1"/>
    <col min="16135" max="16135" width="19.25" style="59" customWidth="1"/>
    <col min="16136" max="16136" width="27.625" style="59" customWidth="1"/>
    <col min="16137" max="16384" width="9" style="59"/>
  </cols>
  <sheetData>
    <row r="1" spans="1:10" ht="15" customHeight="1">
      <c r="A1" s="59" t="s">
        <v>996</v>
      </c>
    </row>
    <row r="2" spans="1:10" ht="27" customHeight="1">
      <c r="A2" s="140" t="s">
        <v>1082</v>
      </c>
      <c r="B2" s="140"/>
      <c r="C2" s="140"/>
      <c r="D2" s="140"/>
      <c r="E2" s="140"/>
      <c r="F2" s="140"/>
      <c r="G2" s="140"/>
      <c r="H2" s="140"/>
    </row>
    <row r="3" spans="1:10" ht="22.15" customHeight="1">
      <c r="F3" s="64"/>
      <c r="G3" s="65" t="s">
        <v>997</v>
      </c>
    </row>
    <row r="4" spans="1:10" s="72" customFormat="1" ht="36" customHeight="1">
      <c r="A4" s="66" t="s">
        <v>998</v>
      </c>
      <c r="B4" s="66" t="s">
        <v>999</v>
      </c>
      <c r="C4" s="67" t="s">
        <v>1071</v>
      </c>
      <c r="D4" s="68" t="s">
        <v>1072</v>
      </c>
      <c r="E4" s="69" t="s">
        <v>1080</v>
      </c>
      <c r="F4" s="70" t="s">
        <v>1000</v>
      </c>
      <c r="G4" s="70" t="s">
        <v>1001</v>
      </c>
      <c r="H4" s="71" t="s">
        <v>1002</v>
      </c>
    </row>
    <row r="5" spans="1:10" s="79" customFormat="1" ht="22.15" customHeight="1">
      <c r="A5" s="73" t="s">
        <v>1003</v>
      </c>
      <c r="B5" s="73"/>
      <c r="C5" s="74">
        <f>C6+C20</f>
        <v>0</v>
      </c>
      <c r="D5" s="108">
        <f t="shared" ref="D5" si="0">D6+D20</f>
        <v>4693</v>
      </c>
      <c r="E5" s="75">
        <f>E6+E20</f>
        <v>4507</v>
      </c>
      <c r="F5" s="76"/>
      <c r="G5" s="77"/>
      <c r="H5" s="78"/>
    </row>
    <row r="6" spans="1:10" s="84" customFormat="1" ht="22.15" customHeight="1">
      <c r="A6" s="80">
        <v>101</v>
      </c>
      <c r="B6" s="81" t="s">
        <v>1004</v>
      </c>
      <c r="C6" s="74">
        <f>SUM(C7:C19)</f>
        <v>0</v>
      </c>
      <c r="D6" s="108">
        <f t="shared" ref="D6" si="1">SUM(D7:D19)</f>
        <v>2570</v>
      </c>
      <c r="E6" s="136">
        <v>1748</v>
      </c>
      <c r="F6" s="76"/>
      <c r="G6" s="77"/>
      <c r="H6" s="82"/>
      <c r="I6" s="83"/>
    </row>
    <row r="7" spans="1:10" s="88" customFormat="1" ht="22.15" customHeight="1">
      <c r="A7" s="85">
        <v>10101</v>
      </c>
      <c r="B7" s="85" t="s">
        <v>1005</v>
      </c>
      <c r="C7" s="86"/>
      <c r="D7" s="109">
        <v>1187</v>
      </c>
      <c r="E7" s="136">
        <v>785</v>
      </c>
      <c r="F7" s="76"/>
      <c r="G7" s="77"/>
      <c r="H7" s="87"/>
    </row>
    <row r="8" spans="1:10" s="88" customFormat="1" ht="22.15" customHeight="1">
      <c r="A8" s="85">
        <v>10103</v>
      </c>
      <c r="B8" s="85" t="s">
        <v>1006</v>
      </c>
      <c r="C8" s="86"/>
      <c r="D8" s="109"/>
      <c r="E8" s="136"/>
      <c r="F8" s="76"/>
      <c r="G8" s="77"/>
      <c r="H8" s="87"/>
      <c r="J8" s="89"/>
    </row>
    <row r="9" spans="1:10" s="88" customFormat="1" ht="22.15" customHeight="1">
      <c r="A9" s="85">
        <v>10104</v>
      </c>
      <c r="B9" s="85" t="s">
        <v>1007</v>
      </c>
      <c r="C9" s="86"/>
      <c r="D9" s="109">
        <v>78</v>
      </c>
      <c r="E9" s="136">
        <v>32</v>
      </c>
      <c r="F9" s="76"/>
      <c r="G9" s="77"/>
      <c r="H9" s="90"/>
      <c r="J9" s="91"/>
    </row>
    <row r="10" spans="1:10" s="88" customFormat="1" ht="22.15" customHeight="1">
      <c r="A10" s="85">
        <v>10106</v>
      </c>
      <c r="B10" s="85" t="s">
        <v>1008</v>
      </c>
      <c r="C10" s="86"/>
      <c r="D10" s="109">
        <v>220</v>
      </c>
      <c r="E10" s="136">
        <v>344</v>
      </c>
      <c r="F10" s="76"/>
      <c r="G10" s="77"/>
      <c r="H10" s="90"/>
      <c r="J10" s="91"/>
    </row>
    <row r="11" spans="1:10" s="88" customFormat="1" ht="22.15" customHeight="1">
      <c r="A11" s="85">
        <v>10107</v>
      </c>
      <c r="B11" s="85" t="s">
        <v>1009</v>
      </c>
      <c r="C11" s="86"/>
      <c r="D11" s="109">
        <v>78</v>
      </c>
      <c r="E11" s="136">
        <v>71</v>
      </c>
      <c r="F11" s="76"/>
      <c r="G11" s="77"/>
      <c r="H11" s="90"/>
      <c r="J11" s="91"/>
    </row>
    <row r="12" spans="1:10" s="88" customFormat="1" ht="22.15" customHeight="1">
      <c r="A12" s="85">
        <v>10109</v>
      </c>
      <c r="B12" s="85" t="s">
        <v>1010</v>
      </c>
      <c r="C12" s="86"/>
      <c r="D12" s="109">
        <v>339</v>
      </c>
      <c r="E12" s="136">
        <v>169</v>
      </c>
      <c r="F12" s="76"/>
      <c r="G12" s="77"/>
      <c r="H12" s="90"/>
      <c r="J12" s="91"/>
    </row>
    <row r="13" spans="1:10" s="88" customFormat="1" ht="22.15" customHeight="1">
      <c r="A13" s="85">
        <v>10110</v>
      </c>
      <c r="B13" s="85" t="s">
        <v>1011</v>
      </c>
      <c r="C13" s="86"/>
      <c r="D13" s="109">
        <v>278</v>
      </c>
      <c r="E13" s="136">
        <v>149</v>
      </c>
      <c r="F13" s="76"/>
      <c r="G13" s="77"/>
      <c r="H13" s="90"/>
      <c r="J13" s="91"/>
    </row>
    <row r="14" spans="1:10" s="88" customFormat="1" ht="22.15" customHeight="1">
      <c r="A14" s="85">
        <v>10111</v>
      </c>
      <c r="B14" s="85" t="s">
        <v>1012</v>
      </c>
      <c r="C14" s="86"/>
      <c r="D14" s="109">
        <v>34</v>
      </c>
      <c r="E14" s="136">
        <v>46</v>
      </c>
      <c r="F14" s="76"/>
      <c r="G14" s="77"/>
      <c r="H14" s="90"/>
      <c r="J14" s="91"/>
    </row>
    <row r="15" spans="1:10" s="88" customFormat="1" ht="22.15" customHeight="1">
      <c r="A15" s="85">
        <v>10112</v>
      </c>
      <c r="B15" s="85" t="s">
        <v>1013</v>
      </c>
      <c r="C15" s="86"/>
      <c r="D15" s="109">
        <v>218</v>
      </c>
      <c r="E15" s="136">
        <v>146</v>
      </c>
      <c r="F15" s="76"/>
      <c r="G15" s="77"/>
      <c r="H15" s="90"/>
      <c r="J15" s="91"/>
    </row>
    <row r="16" spans="1:10" s="88" customFormat="1" ht="22.15" customHeight="1">
      <c r="A16" s="85">
        <v>10113</v>
      </c>
      <c r="B16" s="85" t="s">
        <v>1014</v>
      </c>
      <c r="C16" s="86"/>
      <c r="D16" s="109">
        <v>48</v>
      </c>
      <c r="E16" s="136"/>
      <c r="F16" s="76"/>
      <c r="G16" s="77"/>
      <c r="H16" s="90"/>
      <c r="J16" s="91"/>
    </row>
    <row r="17" spans="1:10" s="88" customFormat="1" ht="22.15" customHeight="1">
      <c r="A17" s="85">
        <v>10114</v>
      </c>
      <c r="B17" s="85" t="s">
        <v>1015</v>
      </c>
      <c r="C17" s="86"/>
      <c r="D17" s="109">
        <v>48</v>
      </c>
      <c r="E17" s="136">
        <v>1</v>
      </c>
      <c r="F17" s="76"/>
      <c r="G17" s="77"/>
      <c r="H17" s="90"/>
      <c r="J17" s="89"/>
    </row>
    <row r="18" spans="1:10" s="88" customFormat="1" ht="22.15" customHeight="1">
      <c r="A18" s="85">
        <v>10118</v>
      </c>
      <c r="B18" s="85" t="s">
        <v>1016</v>
      </c>
      <c r="C18" s="86"/>
      <c r="D18" s="109">
        <v>27</v>
      </c>
      <c r="E18" s="136"/>
      <c r="F18" s="76"/>
      <c r="G18" s="77"/>
      <c r="H18" s="90"/>
      <c r="J18" s="89"/>
    </row>
    <row r="19" spans="1:10" s="88" customFormat="1" ht="22.15" customHeight="1">
      <c r="A19" s="85">
        <v>10119</v>
      </c>
      <c r="B19" s="85" t="s">
        <v>1017</v>
      </c>
      <c r="C19" s="86"/>
      <c r="D19" s="109">
        <v>15</v>
      </c>
      <c r="E19" s="136">
        <v>5</v>
      </c>
      <c r="F19" s="76"/>
      <c r="G19" s="77"/>
      <c r="H19" s="90"/>
      <c r="J19" s="89"/>
    </row>
    <row r="20" spans="1:10" s="84" customFormat="1" ht="22.15" customHeight="1">
      <c r="A20" s="80">
        <v>103</v>
      </c>
      <c r="B20" s="81" t="s">
        <v>1018</v>
      </c>
      <c r="C20" s="74">
        <f>SUM(C21:C28)</f>
        <v>0</v>
      </c>
      <c r="D20" s="108">
        <f t="shared" ref="D20" si="2">SUM(D21:D28)</f>
        <v>2123</v>
      </c>
      <c r="E20" s="136">
        <f>SUM(E21:E28)</f>
        <v>2759</v>
      </c>
      <c r="F20" s="76"/>
      <c r="G20" s="77"/>
      <c r="H20" s="82"/>
    </row>
    <row r="21" spans="1:10" s="88" customFormat="1" ht="30" customHeight="1">
      <c r="A21" s="85">
        <v>10302</v>
      </c>
      <c r="B21" s="85" t="s">
        <v>1019</v>
      </c>
      <c r="C21" s="86"/>
      <c r="D21" s="109"/>
      <c r="E21" s="136">
        <v>55</v>
      </c>
      <c r="F21" s="76"/>
      <c r="G21" s="77"/>
      <c r="H21" s="90" t="s">
        <v>1020</v>
      </c>
    </row>
    <row r="22" spans="1:10" s="88" customFormat="1" ht="22.15" customHeight="1">
      <c r="A22" s="85">
        <v>10304</v>
      </c>
      <c r="B22" s="85" t="s">
        <v>1021</v>
      </c>
      <c r="C22" s="86"/>
      <c r="D22" s="109"/>
      <c r="E22" s="136">
        <f t="shared" ref="E22:E24" si="3">D22-C22</f>
        <v>0</v>
      </c>
      <c r="F22" s="76"/>
      <c r="G22" s="77"/>
      <c r="H22" s="90"/>
    </row>
    <row r="23" spans="1:10" s="88" customFormat="1" ht="22.15" customHeight="1">
      <c r="A23" s="85">
        <v>10305</v>
      </c>
      <c r="B23" s="85" t="s">
        <v>1022</v>
      </c>
      <c r="C23" s="86"/>
      <c r="D23" s="109"/>
      <c r="E23" s="136">
        <f t="shared" si="3"/>
        <v>0</v>
      </c>
      <c r="F23" s="76"/>
      <c r="G23" s="77"/>
      <c r="H23" s="90"/>
    </row>
    <row r="24" spans="1:10" s="88" customFormat="1" ht="22.15" customHeight="1">
      <c r="A24" s="85">
        <v>10306</v>
      </c>
      <c r="B24" s="85" t="s">
        <v>1023</v>
      </c>
      <c r="C24" s="86"/>
      <c r="D24" s="109"/>
      <c r="E24" s="136">
        <f t="shared" si="3"/>
        <v>0</v>
      </c>
      <c r="F24" s="76"/>
      <c r="G24" s="77"/>
      <c r="H24" s="90"/>
    </row>
    <row r="25" spans="1:10" s="88" customFormat="1" ht="22.15" customHeight="1">
      <c r="A25" s="85">
        <v>10307</v>
      </c>
      <c r="B25" s="85" t="s">
        <v>1024</v>
      </c>
      <c r="C25" s="86"/>
      <c r="D25" s="109"/>
      <c r="E25" s="136"/>
      <c r="F25" s="76"/>
      <c r="G25" s="77"/>
      <c r="H25" s="90"/>
    </row>
    <row r="26" spans="1:10" s="88" customFormat="1" ht="22.15" customHeight="1">
      <c r="A26" s="85">
        <v>10308</v>
      </c>
      <c r="B26" s="85" t="s">
        <v>1025</v>
      </c>
      <c r="C26" s="86"/>
      <c r="D26" s="109"/>
      <c r="E26" s="136"/>
      <c r="F26" s="76"/>
      <c r="G26" s="77"/>
      <c r="H26" s="90"/>
    </row>
    <row r="27" spans="1:10" s="88" customFormat="1" ht="22.15" customHeight="1">
      <c r="A27" s="85">
        <v>10309</v>
      </c>
      <c r="B27" s="85" t="s">
        <v>1026</v>
      </c>
      <c r="C27" s="86"/>
      <c r="D27" s="109"/>
      <c r="E27" s="136">
        <f t="shared" ref="E27:E49" si="4">D27-C27</f>
        <v>0</v>
      </c>
      <c r="F27" s="76"/>
      <c r="G27" s="77"/>
      <c r="H27" s="90"/>
    </row>
    <row r="28" spans="1:10" s="88" customFormat="1" ht="22.15" customHeight="1">
      <c r="A28" s="85">
        <v>10399</v>
      </c>
      <c r="B28" s="85" t="s">
        <v>1027</v>
      </c>
      <c r="C28" s="86"/>
      <c r="D28" s="109">
        <v>2123</v>
      </c>
      <c r="E28" s="136">
        <v>2704</v>
      </c>
      <c r="F28" s="76"/>
      <c r="G28" s="77"/>
      <c r="H28" s="90"/>
    </row>
    <row r="29" spans="1:10" s="84" customFormat="1" ht="22.15" customHeight="1">
      <c r="A29" s="141" t="s">
        <v>1028</v>
      </c>
      <c r="B29" s="142"/>
      <c r="C29" s="92">
        <f>C30+C32+C40+C41</f>
        <v>0</v>
      </c>
      <c r="D29" s="108">
        <f>D30+D32+D41</f>
        <v>4931</v>
      </c>
      <c r="E29" s="108">
        <f>E30+E32+E41</f>
        <v>11235</v>
      </c>
      <c r="F29" s="76"/>
      <c r="G29" s="77"/>
      <c r="H29" s="82"/>
    </row>
    <row r="30" spans="1:10" s="84" customFormat="1" ht="22.15" customHeight="1">
      <c r="A30" s="80">
        <v>11001</v>
      </c>
      <c r="B30" s="81" t="s">
        <v>1029</v>
      </c>
      <c r="C30" s="74">
        <f>SUM(C31:C31)</f>
        <v>0</v>
      </c>
      <c r="D30" s="108">
        <v>140</v>
      </c>
      <c r="E30" s="75">
        <v>215</v>
      </c>
      <c r="F30" s="76"/>
      <c r="G30" s="77"/>
      <c r="H30" s="82" t="s">
        <v>1030</v>
      </c>
    </row>
    <row r="31" spans="1:10" s="88" customFormat="1" ht="29.25" customHeight="1">
      <c r="A31" s="93">
        <v>1100199</v>
      </c>
      <c r="B31" s="93" t="s">
        <v>1031</v>
      </c>
      <c r="C31" s="94"/>
      <c r="D31" s="109">
        <v>140</v>
      </c>
      <c r="E31" s="75">
        <v>215</v>
      </c>
      <c r="F31" s="76"/>
      <c r="G31" s="77"/>
      <c r="H31" s="90" t="s">
        <v>1032</v>
      </c>
    </row>
    <row r="32" spans="1:10" s="84" customFormat="1" ht="39.75" customHeight="1">
      <c r="A32" s="95">
        <v>11002</v>
      </c>
      <c r="B32" s="95" t="s">
        <v>1033</v>
      </c>
      <c r="C32" s="96">
        <f>SUM(C33:C39)</f>
        <v>0</v>
      </c>
      <c r="D32" s="108">
        <v>165</v>
      </c>
      <c r="E32" s="75">
        <v>365</v>
      </c>
      <c r="F32" s="76"/>
      <c r="G32" s="77"/>
      <c r="H32" s="82" t="s">
        <v>1034</v>
      </c>
    </row>
    <row r="33" spans="1:9" s="88" customFormat="1" ht="22.15" customHeight="1">
      <c r="A33" s="97">
        <v>1100208</v>
      </c>
      <c r="B33" s="97" t="s">
        <v>1035</v>
      </c>
      <c r="C33" s="86"/>
      <c r="D33" s="109"/>
      <c r="E33" s="75">
        <f t="shared" si="4"/>
        <v>0</v>
      </c>
      <c r="F33" s="76"/>
      <c r="G33" s="77"/>
      <c r="H33" s="90"/>
    </row>
    <row r="34" spans="1:9" s="88" customFormat="1" ht="42" customHeight="1">
      <c r="A34" s="93">
        <v>1100214</v>
      </c>
      <c r="B34" s="93" t="s">
        <v>1036</v>
      </c>
      <c r="C34" s="86"/>
      <c r="D34" s="109"/>
      <c r="E34" s="75">
        <f t="shared" si="4"/>
        <v>0</v>
      </c>
      <c r="F34" s="76"/>
      <c r="G34" s="77"/>
      <c r="H34" s="90" t="s">
        <v>1037</v>
      </c>
    </row>
    <row r="35" spans="1:9" s="88" customFormat="1" ht="22.15" customHeight="1">
      <c r="A35" s="93">
        <v>1100221</v>
      </c>
      <c r="B35" s="93" t="s">
        <v>1038</v>
      </c>
      <c r="C35" s="86"/>
      <c r="D35" s="109"/>
      <c r="E35" s="75">
        <f t="shared" si="4"/>
        <v>0</v>
      </c>
      <c r="F35" s="76"/>
      <c r="G35" s="77"/>
      <c r="H35" s="90"/>
    </row>
    <row r="36" spans="1:9" s="88" customFormat="1" ht="22.15" customHeight="1">
      <c r="A36" s="93">
        <v>1100222</v>
      </c>
      <c r="B36" s="93" t="s">
        <v>1039</v>
      </c>
      <c r="C36" s="86"/>
      <c r="D36" s="109"/>
      <c r="E36" s="75">
        <f t="shared" si="4"/>
        <v>0</v>
      </c>
      <c r="F36" s="76"/>
      <c r="G36" s="77"/>
      <c r="H36" s="90"/>
    </row>
    <row r="37" spans="1:9" s="88" customFormat="1" ht="22.15" customHeight="1">
      <c r="A37" s="93">
        <v>1100223</v>
      </c>
      <c r="B37" s="93" t="s">
        <v>1040</v>
      </c>
      <c r="C37" s="98"/>
      <c r="D37" s="109"/>
      <c r="E37" s="75">
        <f t="shared" si="4"/>
        <v>0</v>
      </c>
      <c r="F37" s="76"/>
      <c r="G37" s="77"/>
      <c r="H37" s="90"/>
      <c r="I37" s="99"/>
    </row>
    <row r="38" spans="1:9" s="88" customFormat="1" ht="41.25" customHeight="1">
      <c r="A38" s="93">
        <v>1100227</v>
      </c>
      <c r="B38" s="93" t="s">
        <v>1041</v>
      </c>
      <c r="C38" s="98"/>
      <c r="D38" s="109">
        <v>10</v>
      </c>
      <c r="E38" s="75">
        <v>0</v>
      </c>
      <c r="F38" s="76"/>
      <c r="G38" s="77"/>
      <c r="H38" s="90" t="s">
        <v>1042</v>
      </c>
    </row>
    <row r="39" spans="1:9" s="88" customFormat="1" ht="22.15" customHeight="1">
      <c r="A39" s="93">
        <v>1100299</v>
      </c>
      <c r="B39" s="93" t="s">
        <v>1043</v>
      </c>
      <c r="C39" s="98"/>
      <c r="D39" s="109"/>
      <c r="E39" s="75">
        <v>365</v>
      </c>
      <c r="F39" s="76"/>
      <c r="G39" s="77"/>
      <c r="H39" s="90"/>
    </row>
    <row r="40" spans="1:9" s="84" customFormat="1" ht="42.75" customHeight="1">
      <c r="A40" s="95">
        <v>11003</v>
      </c>
      <c r="B40" s="95" t="s">
        <v>1044</v>
      </c>
      <c r="C40" s="100"/>
      <c r="D40" s="108">
        <v>0</v>
      </c>
      <c r="E40" s="75">
        <f t="shared" si="4"/>
        <v>0</v>
      </c>
      <c r="F40" s="76"/>
      <c r="G40" s="77"/>
      <c r="H40" s="82" t="s">
        <v>1045</v>
      </c>
    </row>
    <row r="41" spans="1:9" s="84" customFormat="1" ht="26.25" customHeight="1">
      <c r="A41" s="95">
        <v>11004</v>
      </c>
      <c r="B41" s="95" t="s">
        <v>1046</v>
      </c>
      <c r="C41" s="100">
        <f>SUM(C42:C45)</f>
        <v>0</v>
      </c>
      <c r="D41" s="108">
        <f t="shared" ref="D41:E41" si="5">SUM(D42:D45)</f>
        <v>4626</v>
      </c>
      <c r="E41" s="108">
        <f t="shared" si="5"/>
        <v>10655</v>
      </c>
      <c r="F41" s="76"/>
      <c r="G41" s="77"/>
      <c r="H41" s="82" t="s">
        <v>1047</v>
      </c>
    </row>
    <row r="42" spans="1:9" s="84" customFormat="1" ht="22.15" customHeight="1">
      <c r="A42" s="93">
        <v>1100401</v>
      </c>
      <c r="B42" s="93" t="s">
        <v>1048</v>
      </c>
      <c r="C42" s="100"/>
      <c r="D42" s="108">
        <v>3300</v>
      </c>
      <c r="E42" s="75">
        <v>2307</v>
      </c>
      <c r="F42" s="76"/>
      <c r="G42" s="77"/>
      <c r="H42" s="82"/>
    </row>
    <row r="43" spans="1:9" s="84" customFormat="1" ht="22.15" customHeight="1">
      <c r="A43" s="93">
        <v>1100402</v>
      </c>
      <c r="B43" s="93" t="s">
        <v>1049</v>
      </c>
      <c r="C43" s="100"/>
      <c r="D43" s="108">
        <v>150</v>
      </c>
      <c r="E43" s="75">
        <f t="shared" si="4"/>
        <v>150</v>
      </c>
      <c r="F43" s="76"/>
      <c r="G43" s="77"/>
      <c r="H43" s="82"/>
    </row>
    <row r="44" spans="1:9" s="84" customFormat="1" ht="22.15" customHeight="1">
      <c r="A44" s="93">
        <v>1100403</v>
      </c>
      <c r="B44" s="93" t="s">
        <v>1050</v>
      </c>
      <c r="C44" s="100"/>
      <c r="D44" s="108"/>
      <c r="E44" s="75">
        <f t="shared" si="4"/>
        <v>0</v>
      </c>
      <c r="F44" s="76"/>
      <c r="G44" s="77"/>
      <c r="H44" s="82"/>
    </row>
    <row r="45" spans="1:9" s="84" customFormat="1" ht="29.25" customHeight="1">
      <c r="A45" s="93">
        <v>1100499</v>
      </c>
      <c r="B45" s="93" t="s">
        <v>1051</v>
      </c>
      <c r="C45" s="100"/>
      <c r="D45" s="108">
        <f>365+811</f>
        <v>1176</v>
      </c>
      <c r="E45" s="75">
        <v>8198</v>
      </c>
      <c r="F45" s="76"/>
      <c r="G45" s="77"/>
      <c r="H45" s="90" t="s">
        <v>1052</v>
      </c>
    </row>
    <row r="46" spans="1:9" s="84" customFormat="1" ht="22.15" customHeight="1">
      <c r="A46" s="143" t="s">
        <v>1053</v>
      </c>
      <c r="B46" s="144"/>
      <c r="C46" s="100">
        <f>C47</f>
        <v>0</v>
      </c>
      <c r="D46" s="108">
        <v>0</v>
      </c>
      <c r="E46" s="75">
        <f t="shared" si="4"/>
        <v>0</v>
      </c>
      <c r="F46" s="76"/>
      <c r="G46" s="77"/>
      <c r="H46" s="82" t="s">
        <v>1054</v>
      </c>
    </row>
    <row r="47" spans="1:9" s="84" customFormat="1" ht="22.15" customHeight="1">
      <c r="A47" s="93">
        <v>1101101</v>
      </c>
      <c r="B47" s="93" t="s">
        <v>1055</v>
      </c>
      <c r="C47" s="100">
        <f>SUM(C48:C49)</f>
        <v>0</v>
      </c>
      <c r="D47" s="108">
        <v>0</v>
      </c>
      <c r="E47" s="75">
        <f t="shared" si="4"/>
        <v>0</v>
      </c>
      <c r="F47" s="76"/>
      <c r="G47" s="77"/>
      <c r="H47" s="82"/>
    </row>
    <row r="48" spans="1:9" s="84" customFormat="1" ht="22.15" customHeight="1">
      <c r="A48" s="93">
        <v>110110101</v>
      </c>
      <c r="B48" s="93" t="s">
        <v>1056</v>
      </c>
      <c r="C48" s="100"/>
      <c r="D48" s="108"/>
      <c r="E48" s="75">
        <f t="shared" si="4"/>
        <v>0</v>
      </c>
      <c r="F48" s="76"/>
      <c r="G48" s="77"/>
      <c r="H48" s="82"/>
    </row>
    <row r="49" spans="1:8" s="84" customFormat="1" ht="22.15" customHeight="1">
      <c r="A49" s="93">
        <v>110110104</v>
      </c>
      <c r="B49" s="93" t="s">
        <v>1057</v>
      </c>
      <c r="C49" s="100"/>
      <c r="D49" s="108"/>
      <c r="E49" s="75">
        <f t="shared" si="4"/>
        <v>0</v>
      </c>
      <c r="F49" s="76"/>
      <c r="G49" s="77"/>
      <c r="H49" s="82"/>
    </row>
    <row r="50" spans="1:8" s="84" customFormat="1" ht="22.15" customHeight="1">
      <c r="A50" s="110" t="s">
        <v>1073</v>
      </c>
      <c r="B50" s="111"/>
      <c r="C50" s="100">
        <f>C51</f>
        <v>0</v>
      </c>
      <c r="D50" s="108">
        <f t="shared" ref="D50:D51" si="6">D51</f>
        <v>68</v>
      </c>
      <c r="E50" s="75">
        <v>270</v>
      </c>
      <c r="F50" s="76"/>
      <c r="G50" s="77"/>
      <c r="H50" s="90"/>
    </row>
    <row r="51" spans="1:8" s="84" customFormat="1" ht="22.15" customHeight="1">
      <c r="A51" s="112">
        <v>11008</v>
      </c>
      <c r="B51" s="113" t="s">
        <v>1074</v>
      </c>
      <c r="C51" s="100">
        <f>C52</f>
        <v>0</v>
      </c>
      <c r="D51" s="108">
        <f t="shared" si="6"/>
        <v>68</v>
      </c>
      <c r="E51" s="75">
        <v>270</v>
      </c>
      <c r="F51" s="76"/>
      <c r="G51" s="77"/>
      <c r="H51" s="90"/>
    </row>
    <row r="52" spans="1:8" s="84" customFormat="1" ht="22.15" customHeight="1">
      <c r="A52" s="85">
        <v>110080101</v>
      </c>
      <c r="B52" s="85" t="s">
        <v>1075</v>
      </c>
      <c r="C52" s="100"/>
      <c r="D52" s="108">
        <v>68</v>
      </c>
      <c r="E52" s="75">
        <v>270</v>
      </c>
      <c r="F52" s="76"/>
      <c r="G52" s="77"/>
      <c r="H52" s="90" t="s">
        <v>1058</v>
      </c>
    </row>
    <row r="53" spans="1:8" s="88" customFormat="1" ht="22.15" customHeight="1">
      <c r="A53" s="145" t="s">
        <v>1059</v>
      </c>
      <c r="B53" s="146"/>
      <c r="C53" s="74">
        <f>C5+C29+C46+C50</f>
        <v>0</v>
      </c>
      <c r="D53" s="40">
        <f>D5+D29+D46+D50</f>
        <v>9692</v>
      </c>
      <c r="E53" s="75">
        <f>E50+E46+E5+E29</f>
        <v>16012</v>
      </c>
      <c r="F53" s="76"/>
      <c r="G53" s="77"/>
      <c r="H53" s="90"/>
    </row>
    <row r="54" spans="1:8" s="88" customFormat="1" ht="22.15" customHeight="1">
      <c r="B54" s="101"/>
      <c r="C54" s="102"/>
      <c r="D54" s="102"/>
      <c r="E54" s="103"/>
      <c r="F54" s="104"/>
      <c r="G54" s="105"/>
      <c r="H54" s="106"/>
    </row>
    <row r="55" spans="1:8" ht="22.15" customHeight="1"/>
  </sheetData>
  <mergeCells count="4">
    <mergeCell ref="A2:H2"/>
    <mergeCell ref="A29:B29"/>
    <mergeCell ref="A46:B46"/>
    <mergeCell ref="A53:B53"/>
  </mergeCells>
  <phoneticPr fontId="3" type="noConversion"/>
  <dataValidations count="1">
    <dataValidation type="whole" allowBlank="1" showInputMessage="1" showErrorMessage="1" error="请输入整数！" sqref="WVJ983070:WVL983070 IX31:IZ31 ST31:SV31 ACP31:ACR31 AML31:AMN31 AWH31:AWJ31 BGD31:BGF31 BPZ31:BQB31 BZV31:BZX31 CJR31:CJT31 CTN31:CTP31 DDJ31:DDL31 DNF31:DNH31 DXB31:DXD31 EGX31:EGZ31 EQT31:EQV31 FAP31:FAR31 FKL31:FKN31 FUH31:FUJ31 GED31:GEF31 GNZ31:GOB31 GXV31:GXX31 HHR31:HHT31 HRN31:HRP31 IBJ31:IBL31 ILF31:ILH31 IVB31:IVD31 JEX31:JEZ31 JOT31:JOV31 JYP31:JYR31 KIL31:KIN31 KSH31:KSJ31 LCD31:LCF31 LLZ31:LMB31 LVV31:LVX31 MFR31:MFT31 MPN31:MPP31 MZJ31:MZL31 NJF31:NJH31 NTB31:NTD31 OCX31:OCZ31 OMT31:OMV31 OWP31:OWR31 PGL31:PGN31 PQH31:PQJ31 QAD31:QAF31 QJZ31:QKB31 QTV31:QTX31 RDR31:RDT31 RNN31:RNP31 RXJ31:RXL31 SHF31:SHH31 SRB31:SRD31 TAX31:TAZ31 TKT31:TKV31 TUP31:TUR31 UEL31:UEN31 UOH31:UOJ31 UYD31:UYF31 VHZ31:VIB31 VRV31:VRX31 WBR31:WBT31 WLN31:WLP31 WVJ31:WVL31 IX65566:IZ65566 ST65566:SV65566 ACP65566:ACR65566 AML65566:AMN65566 AWH65566:AWJ65566 BGD65566:BGF65566 BPZ65566:BQB65566 BZV65566:BZX65566 CJR65566:CJT65566 CTN65566:CTP65566 DDJ65566:DDL65566 DNF65566:DNH65566 DXB65566:DXD65566 EGX65566:EGZ65566 EQT65566:EQV65566 FAP65566:FAR65566 FKL65566:FKN65566 FUH65566:FUJ65566 GED65566:GEF65566 GNZ65566:GOB65566 GXV65566:GXX65566 HHR65566:HHT65566 HRN65566:HRP65566 IBJ65566:IBL65566 ILF65566:ILH65566 IVB65566:IVD65566 JEX65566:JEZ65566 JOT65566:JOV65566 JYP65566:JYR65566 KIL65566:KIN65566 KSH65566:KSJ65566 LCD65566:LCF65566 LLZ65566:LMB65566 LVV65566:LVX65566 MFR65566:MFT65566 MPN65566:MPP65566 MZJ65566:MZL65566 NJF65566:NJH65566 NTB65566:NTD65566 OCX65566:OCZ65566 OMT65566:OMV65566 OWP65566:OWR65566 PGL65566:PGN65566 PQH65566:PQJ65566 QAD65566:QAF65566 QJZ65566:QKB65566 QTV65566:QTX65566 RDR65566:RDT65566 RNN65566:RNP65566 RXJ65566:RXL65566 SHF65566:SHH65566 SRB65566:SRD65566 TAX65566:TAZ65566 TKT65566:TKV65566 TUP65566:TUR65566 UEL65566:UEN65566 UOH65566:UOJ65566 UYD65566:UYF65566 VHZ65566:VIB65566 VRV65566:VRX65566 WBR65566:WBT65566 WLN65566:WLP65566 WVJ65566:WVL65566 IX131102:IZ131102 ST131102:SV131102 ACP131102:ACR131102 AML131102:AMN131102 AWH131102:AWJ131102 BGD131102:BGF131102 BPZ131102:BQB131102 BZV131102:BZX131102 CJR131102:CJT131102 CTN131102:CTP131102 DDJ131102:DDL131102 DNF131102:DNH131102 DXB131102:DXD131102 EGX131102:EGZ131102 EQT131102:EQV131102 FAP131102:FAR131102 FKL131102:FKN131102 FUH131102:FUJ131102 GED131102:GEF131102 GNZ131102:GOB131102 GXV131102:GXX131102 HHR131102:HHT131102 HRN131102:HRP131102 IBJ131102:IBL131102 ILF131102:ILH131102 IVB131102:IVD131102 JEX131102:JEZ131102 JOT131102:JOV131102 JYP131102:JYR131102 KIL131102:KIN131102 KSH131102:KSJ131102 LCD131102:LCF131102 LLZ131102:LMB131102 LVV131102:LVX131102 MFR131102:MFT131102 MPN131102:MPP131102 MZJ131102:MZL131102 NJF131102:NJH131102 NTB131102:NTD131102 OCX131102:OCZ131102 OMT131102:OMV131102 OWP131102:OWR131102 PGL131102:PGN131102 PQH131102:PQJ131102 QAD131102:QAF131102 QJZ131102:QKB131102 QTV131102:QTX131102 RDR131102:RDT131102 RNN131102:RNP131102 RXJ131102:RXL131102 SHF131102:SHH131102 SRB131102:SRD131102 TAX131102:TAZ131102 TKT131102:TKV131102 TUP131102:TUR131102 UEL131102:UEN131102 UOH131102:UOJ131102 UYD131102:UYF131102 VHZ131102:VIB131102 VRV131102:VRX131102 WBR131102:WBT131102 WLN131102:WLP131102 WVJ131102:WVL131102 IX196638:IZ196638 ST196638:SV196638 ACP196638:ACR196638 AML196638:AMN196638 AWH196638:AWJ196638 BGD196638:BGF196638 BPZ196638:BQB196638 BZV196638:BZX196638 CJR196638:CJT196638 CTN196638:CTP196638 DDJ196638:DDL196638 DNF196638:DNH196638 DXB196638:DXD196638 EGX196638:EGZ196638 EQT196638:EQV196638 FAP196638:FAR196638 FKL196638:FKN196638 FUH196638:FUJ196638 GED196638:GEF196638 GNZ196638:GOB196638 GXV196638:GXX196638 HHR196638:HHT196638 HRN196638:HRP196638 IBJ196638:IBL196638 ILF196638:ILH196638 IVB196638:IVD196638 JEX196638:JEZ196638 JOT196638:JOV196638 JYP196638:JYR196638 KIL196638:KIN196638 KSH196638:KSJ196638 LCD196638:LCF196638 LLZ196638:LMB196638 LVV196638:LVX196638 MFR196638:MFT196638 MPN196638:MPP196638 MZJ196638:MZL196638 NJF196638:NJH196638 NTB196638:NTD196638 OCX196638:OCZ196638 OMT196638:OMV196638 OWP196638:OWR196638 PGL196638:PGN196638 PQH196638:PQJ196638 QAD196638:QAF196638 QJZ196638:QKB196638 QTV196638:QTX196638 RDR196638:RDT196638 RNN196638:RNP196638 RXJ196638:RXL196638 SHF196638:SHH196638 SRB196638:SRD196638 TAX196638:TAZ196638 TKT196638:TKV196638 TUP196638:TUR196638 UEL196638:UEN196638 UOH196638:UOJ196638 UYD196638:UYF196638 VHZ196638:VIB196638 VRV196638:VRX196638 WBR196638:WBT196638 WLN196638:WLP196638 WVJ196638:WVL196638 IX262174:IZ262174 ST262174:SV262174 ACP262174:ACR262174 AML262174:AMN262174 AWH262174:AWJ262174 BGD262174:BGF262174 BPZ262174:BQB262174 BZV262174:BZX262174 CJR262174:CJT262174 CTN262174:CTP262174 DDJ262174:DDL262174 DNF262174:DNH262174 DXB262174:DXD262174 EGX262174:EGZ262174 EQT262174:EQV262174 FAP262174:FAR262174 FKL262174:FKN262174 FUH262174:FUJ262174 GED262174:GEF262174 GNZ262174:GOB262174 GXV262174:GXX262174 HHR262174:HHT262174 HRN262174:HRP262174 IBJ262174:IBL262174 ILF262174:ILH262174 IVB262174:IVD262174 JEX262174:JEZ262174 JOT262174:JOV262174 JYP262174:JYR262174 KIL262174:KIN262174 KSH262174:KSJ262174 LCD262174:LCF262174 LLZ262174:LMB262174 LVV262174:LVX262174 MFR262174:MFT262174 MPN262174:MPP262174 MZJ262174:MZL262174 NJF262174:NJH262174 NTB262174:NTD262174 OCX262174:OCZ262174 OMT262174:OMV262174 OWP262174:OWR262174 PGL262174:PGN262174 PQH262174:PQJ262174 QAD262174:QAF262174 QJZ262174:QKB262174 QTV262174:QTX262174 RDR262174:RDT262174 RNN262174:RNP262174 RXJ262174:RXL262174 SHF262174:SHH262174 SRB262174:SRD262174 TAX262174:TAZ262174 TKT262174:TKV262174 TUP262174:TUR262174 UEL262174:UEN262174 UOH262174:UOJ262174 UYD262174:UYF262174 VHZ262174:VIB262174 VRV262174:VRX262174 WBR262174:WBT262174 WLN262174:WLP262174 WVJ262174:WVL262174 IX327710:IZ327710 ST327710:SV327710 ACP327710:ACR327710 AML327710:AMN327710 AWH327710:AWJ327710 BGD327710:BGF327710 BPZ327710:BQB327710 BZV327710:BZX327710 CJR327710:CJT327710 CTN327710:CTP327710 DDJ327710:DDL327710 DNF327710:DNH327710 DXB327710:DXD327710 EGX327710:EGZ327710 EQT327710:EQV327710 FAP327710:FAR327710 FKL327710:FKN327710 FUH327710:FUJ327710 GED327710:GEF327710 GNZ327710:GOB327710 GXV327710:GXX327710 HHR327710:HHT327710 HRN327710:HRP327710 IBJ327710:IBL327710 ILF327710:ILH327710 IVB327710:IVD327710 JEX327710:JEZ327710 JOT327710:JOV327710 JYP327710:JYR327710 KIL327710:KIN327710 KSH327710:KSJ327710 LCD327710:LCF327710 LLZ327710:LMB327710 LVV327710:LVX327710 MFR327710:MFT327710 MPN327710:MPP327710 MZJ327710:MZL327710 NJF327710:NJH327710 NTB327710:NTD327710 OCX327710:OCZ327710 OMT327710:OMV327710 OWP327710:OWR327710 PGL327710:PGN327710 PQH327710:PQJ327710 QAD327710:QAF327710 QJZ327710:QKB327710 QTV327710:QTX327710 RDR327710:RDT327710 RNN327710:RNP327710 RXJ327710:RXL327710 SHF327710:SHH327710 SRB327710:SRD327710 TAX327710:TAZ327710 TKT327710:TKV327710 TUP327710:TUR327710 UEL327710:UEN327710 UOH327710:UOJ327710 UYD327710:UYF327710 VHZ327710:VIB327710 VRV327710:VRX327710 WBR327710:WBT327710 WLN327710:WLP327710 WVJ327710:WVL327710 IX393246:IZ393246 ST393246:SV393246 ACP393246:ACR393246 AML393246:AMN393246 AWH393246:AWJ393246 BGD393246:BGF393246 BPZ393246:BQB393246 BZV393246:BZX393246 CJR393246:CJT393246 CTN393246:CTP393246 DDJ393246:DDL393246 DNF393246:DNH393246 DXB393246:DXD393246 EGX393246:EGZ393246 EQT393246:EQV393246 FAP393246:FAR393246 FKL393246:FKN393246 FUH393246:FUJ393246 GED393246:GEF393246 GNZ393246:GOB393246 GXV393246:GXX393246 HHR393246:HHT393246 HRN393246:HRP393246 IBJ393246:IBL393246 ILF393246:ILH393246 IVB393246:IVD393246 JEX393246:JEZ393246 JOT393246:JOV393246 JYP393246:JYR393246 KIL393246:KIN393246 KSH393246:KSJ393246 LCD393246:LCF393246 LLZ393246:LMB393246 LVV393246:LVX393246 MFR393246:MFT393246 MPN393246:MPP393246 MZJ393246:MZL393246 NJF393246:NJH393246 NTB393246:NTD393246 OCX393246:OCZ393246 OMT393246:OMV393246 OWP393246:OWR393246 PGL393246:PGN393246 PQH393246:PQJ393246 QAD393246:QAF393246 QJZ393246:QKB393246 QTV393246:QTX393246 RDR393246:RDT393246 RNN393246:RNP393246 RXJ393246:RXL393246 SHF393246:SHH393246 SRB393246:SRD393246 TAX393246:TAZ393246 TKT393246:TKV393246 TUP393246:TUR393246 UEL393246:UEN393246 UOH393246:UOJ393246 UYD393246:UYF393246 VHZ393246:VIB393246 VRV393246:VRX393246 WBR393246:WBT393246 WLN393246:WLP393246 WVJ393246:WVL393246 IX458782:IZ458782 ST458782:SV458782 ACP458782:ACR458782 AML458782:AMN458782 AWH458782:AWJ458782 BGD458782:BGF458782 BPZ458782:BQB458782 BZV458782:BZX458782 CJR458782:CJT458782 CTN458782:CTP458782 DDJ458782:DDL458782 DNF458782:DNH458782 DXB458782:DXD458782 EGX458782:EGZ458782 EQT458782:EQV458782 FAP458782:FAR458782 FKL458782:FKN458782 FUH458782:FUJ458782 GED458782:GEF458782 GNZ458782:GOB458782 GXV458782:GXX458782 HHR458782:HHT458782 HRN458782:HRP458782 IBJ458782:IBL458782 ILF458782:ILH458782 IVB458782:IVD458782 JEX458782:JEZ458782 JOT458782:JOV458782 JYP458782:JYR458782 KIL458782:KIN458782 KSH458782:KSJ458782 LCD458782:LCF458782 LLZ458782:LMB458782 LVV458782:LVX458782 MFR458782:MFT458782 MPN458782:MPP458782 MZJ458782:MZL458782 NJF458782:NJH458782 NTB458782:NTD458782 OCX458782:OCZ458782 OMT458782:OMV458782 OWP458782:OWR458782 PGL458782:PGN458782 PQH458782:PQJ458782 QAD458782:QAF458782 QJZ458782:QKB458782 QTV458782:QTX458782 RDR458782:RDT458782 RNN458782:RNP458782 RXJ458782:RXL458782 SHF458782:SHH458782 SRB458782:SRD458782 TAX458782:TAZ458782 TKT458782:TKV458782 TUP458782:TUR458782 UEL458782:UEN458782 UOH458782:UOJ458782 UYD458782:UYF458782 VHZ458782:VIB458782 VRV458782:VRX458782 WBR458782:WBT458782 WLN458782:WLP458782 WVJ458782:WVL458782 IX524318:IZ524318 ST524318:SV524318 ACP524318:ACR524318 AML524318:AMN524318 AWH524318:AWJ524318 BGD524318:BGF524318 BPZ524318:BQB524318 BZV524318:BZX524318 CJR524318:CJT524318 CTN524318:CTP524318 DDJ524318:DDL524318 DNF524318:DNH524318 DXB524318:DXD524318 EGX524318:EGZ524318 EQT524318:EQV524318 FAP524318:FAR524318 FKL524318:FKN524318 FUH524318:FUJ524318 GED524318:GEF524318 GNZ524318:GOB524318 GXV524318:GXX524318 HHR524318:HHT524318 HRN524318:HRP524318 IBJ524318:IBL524318 ILF524318:ILH524318 IVB524318:IVD524318 JEX524318:JEZ524318 JOT524318:JOV524318 JYP524318:JYR524318 KIL524318:KIN524318 KSH524318:KSJ524318 LCD524318:LCF524318 LLZ524318:LMB524318 LVV524318:LVX524318 MFR524318:MFT524318 MPN524318:MPP524318 MZJ524318:MZL524318 NJF524318:NJH524318 NTB524318:NTD524318 OCX524318:OCZ524318 OMT524318:OMV524318 OWP524318:OWR524318 PGL524318:PGN524318 PQH524318:PQJ524318 QAD524318:QAF524318 QJZ524318:QKB524318 QTV524318:QTX524318 RDR524318:RDT524318 RNN524318:RNP524318 RXJ524318:RXL524318 SHF524318:SHH524318 SRB524318:SRD524318 TAX524318:TAZ524318 TKT524318:TKV524318 TUP524318:TUR524318 UEL524318:UEN524318 UOH524318:UOJ524318 UYD524318:UYF524318 VHZ524318:VIB524318 VRV524318:VRX524318 WBR524318:WBT524318 WLN524318:WLP524318 WVJ524318:WVL524318 IX589854:IZ589854 ST589854:SV589854 ACP589854:ACR589854 AML589854:AMN589854 AWH589854:AWJ589854 BGD589854:BGF589854 BPZ589854:BQB589854 BZV589854:BZX589854 CJR589854:CJT589854 CTN589854:CTP589854 DDJ589854:DDL589854 DNF589854:DNH589854 DXB589854:DXD589854 EGX589854:EGZ589854 EQT589854:EQV589854 FAP589854:FAR589854 FKL589854:FKN589854 FUH589854:FUJ589854 GED589854:GEF589854 GNZ589854:GOB589854 GXV589854:GXX589854 HHR589854:HHT589854 HRN589854:HRP589854 IBJ589854:IBL589854 ILF589854:ILH589854 IVB589854:IVD589854 JEX589854:JEZ589854 JOT589854:JOV589854 JYP589854:JYR589854 KIL589854:KIN589854 KSH589854:KSJ589854 LCD589854:LCF589854 LLZ589854:LMB589854 LVV589854:LVX589854 MFR589854:MFT589854 MPN589854:MPP589854 MZJ589854:MZL589854 NJF589854:NJH589854 NTB589854:NTD589854 OCX589854:OCZ589854 OMT589854:OMV589854 OWP589854:OWR589854 PGL589854:PGN589854 PQH589854:PQJ589854 QAD589854:QAF589854 QJZ589854:QKB589854 QTV589854:QTX589854 RDR589854:RDT589854 RNN589854:RNP589854 RXJ589854:RXL589854 SHF589854:SHH589854 SRB589854:SRD589854 TAX589854:TAZ589854 TKT589854:TKV589854 TUP589854:TUR589854 UEL589854:UEN589854 UOH589854:UOJ589854 UYD589854:UYF589854 VHZ589854:VIB589854 VRV589854:VRX589854 WBR589854:WBT589854 WLN589854:WLP589854 WVJ589854:WVL589854 IX655390:IZ655390 ST655390:SV655390 ACP655390:ACR655390 AML655390:AMN655390 AWH655390:AWJ655390 BGD655390:BGF655390 BPZ655390:BQB655390 BZV655390:BZX655390 CJR655390:CJT655390 CTN655390:CTP655390 DDJ655390:DDL655390 DNF655390:DNH655390 DXB655390:DXD655390 EGX655390:EGZ655390 EQT655390:EQV655390 FAP655390:FAR655390 FKL655390:FKN655390 FUH655390:FUJ655390 GED655390:GEF655390 GNZ655390:GOB655390 GXV655390:GXX655390 HHR655390:HHT655390 HRN655390:HRP655390 IBJ655390:IBL655390 ILF655390:ILH655390 IVB655390:IVD655390 JEX655390:JEZ655390 JOT655390:JOV655390 JYP655390:JYR655390 KIL655390:KIN655390 KSH655390:KSJ655390 LCD655390:LCF655390 LLZ655390:LMB655390 LVV655390:LVX655390 MFR655390:MFT655390 MPN655390:MPP655390 MZJ655390:MZL655390 NJF655390:NJH655390 NTB655390:NTD655390 OCX655390:OCZ655390 OMT655390:OMV655390 OWP655390:OWR655390 PGL655390:PGN655390 PQH655390:PQJ655390 QAD655390:QAF655390 QJZ655390:QKB655390 QTV655390:QTX655390 RDR655390:RDT655390 RNN655390:RNP655390 RXJ655390:RXL655390 SHF655390:SHH655390 SRB655390:SRD655390 TAX655390:TAZ655390 TKT655390:TKV655390 TUP655390:TUR655390 UEL655390:UEN655390 UOH655390:UOJ655390 UYD655390:UYF655390 VHZ655390:VIB655390 VRV655390:VRX655390 WBR655390:WBT655390 WLN655390:WLP655390 WVJ655390:WVL655390 IX720926:IZ720926 ST720926:SV720926 ACP720926:ACR720926 AML720926:AMN720926 AWH720926:AWJ720926 BGD720926:BGF720926 BPZ720926:BQB720926 BZV720926:BZX720926 CJR720926:CJT720926 CTN720926:CTP720926 DDJ720926:DDL720926 DNF720926:DNH720926 DXB720926:DXD720926 EGX720926:EGZ720926 EQT720926:EQV720926 FAP720926:FAR720926 FKL720926:FKN720926 FUH720926:FUJ720926 GED720926:GEF720926 GNZ720926:GOB720926 GXV720926:GXX720926 HHR720926:HHT720926 HRN720926:HRP720926 IBJ720926:IBL720926 ILF720926:ILH720926 IVB720926:IVD720926 JEX720926:JEZ720926 JOT720926:JOV720926 JYP720926:JYR720926 KIL720926:KIN720926 KSH720926:KSJ720926 LCD720926:LCF720926 LLZ720926:LMB720926 LVV720926:LVX720926 MFR720926:MFT720926 MPN720926:MPP720926 MZJ720926:MZL720926 NJF720926:NJH720926 NTB720926:NTD720926 OCX720926:OCZ720926 OMT720926:OMV720926 OWP720926:OWR720926 PGL720926:PGN720926 PQH720926:PQJ720926 QAD720926:QAF720926 QJZ720926:QKB720926 QTV720926:QTX720926 RDR720926:RDT720926 RNN720926:RNP720926 RXJ720926:RXL720926 SHF720926:SHH720926 SRB720926:SRD720926 TAX720926:TAZ720926 TKT720926:TKV720926 TUP720926:TUR720926 UEL720926:UEN720926 UOH720926:UOJ720926 UYD720926:UYF720926 VHZ720926:VIB720926 VRV720926:VRX720926 WBR720926:WBT720926 WLN720926:WLP720926 WVJ720926:WVL720926 IX786462:IZ786462 ST786462:SV786462 ACP786462:ACR786462 AML786462:AMN786462 AWH786462:AWJ786462 BGD786462:BGF786462 BPZ786462:BQB786462 BZV786462:BZX786462 CJR786462:CJT786462 CTN786462:CTP786462 DDJ786462:DDL786462 DNF786462:DNH786462 DXB786462:DXD786462 EGX786462:EGZ786462 EQT786462:EQV786462 FAP786462:FAR786462 FKL786462:FKN786462 FUH786462:FUJ786462 GED786462:GEF786462 GNZ786462:GOB786462 GXV786462:GXX786462 HHR786462:HHT786462 HRN786462:HRP786462 IBJ786462:IBL786462 ILF786462:ILH786462 IVB786462:IVD786462 JEX786462:JEZ786462 JOT786462:JOV786462 JYP786462:JYR786462 KIL786462:KIN786462 KSH786462:KSJ786462 LCD786462:LCF786462 LLZ786462:LMB786462 LVV786462:LVX786462 MFR786462:MFT786462 MPN786462:MPP786462 MZJ786462:MZL786462 NJF786462:NJH786462 NTB786462:NTD786462 OCX786462:OCZ786462 OMT786462:OMV786462 OWP786462:OWR786462 PGL786462:PGN786462 PQH786462:PQJ786462 QAD786462:QAF786462 QJZ786462:QKB786462 QTV786462:QTX786462 RDR786462:RDT786462 RNN786462:RNP786462 RXJ786462:RXL786462 SHF786462:SHH786462 SRB786462:SRD786462 TAX786462:TAZ786462 TKT786462:TKV786462 TUP786462:TUR786462 UEL786462:UEN786462 UOH786462:UOJ786462 UYD786462:UYF786462 VHZ786462:VIB786462 VRV786462:VRX786462 WBR786462:WBT786462 WLN786462:WLP786462 WVJ786462:WVL786462 IX851998:IZ851998 ST851998:SV851998 ACP851998:ACR851998 AML851998:AMN851998 AWH851998:AWJ851998 BGD851998:BGF851998 BPZ851998:BQB851998 BZV851998:BZX851998 CJR851998:CJT851998 CTN851998:CTP851998 DDJ851998:DDL851998 DNF851998:DNH851998 DXB851998:DXD851998 EGX851998:EGZ851998 EQT851998:EQV851998 FAP851998:FAR851998 FKL851998:FKN851998 FUH851998:FUJ851998 GED851998:GEF851998 GNZ851998:GOB851998 GXV851998:GXX851998 HHR851998:HHT851998 HRN851998:HRP851998 IBJ851998:IBL851998 ILF851998:ILH851998 IVB851998:IVD851998 JEX851998:JEZ851998 JOT851998:JOV851998 JYP851998:JYR851998 KIL851998:KIN851998 KSH851998:KSJ851998 LCD851998:LCF851998 LLZ851998:LMB851998 LVV851998:LVX851998 MFR851998:MFT851998 MPN851998:MPP851998 MZJ851998:MZL851998 NJF851998:NJH851998 NTB851998:NTD851998 OCX851998:OCZ851998 OMT851998:OMV851998 OWP851998:OWR851998 PGL851998:PGN851998 PQH851998:PQJ851998 QAD851998:QAF851998 QJZ851998:QKB851998 QTV851998:QTX851998 RDR851998:RDT851998 RNN851998:RNP851998 RXJ851998:RXL851998 SHF851998:SHH851998 SRB851998:SRD851998 TAX851998:TAZ851998 TKT851998:TKV851998 TUP851998:TUR851998 UEL851998:UEN851998 UOH851998:UOJ851998 UYD851998:UYF851998 VHZ851998:VIB851998 VRV851998:VRX851998 WBR851998:WBT851998 WLN851998:WLP851998 WVJ851998:WVL851998 IX917534:IZ917534 ST917534:SV917534 ACP917534:ACR917534 AML917534:AMN917534 AWH917534:AWJ917534 BGD917534:BGF917534 BPZ917534:BQB917534 BZV917534:BZX917534 CJR917534:CJT917534 CTN917534:CTP917534 DDJ917534:DDL917534 DNF917534:DNH917534 DXB917534:DXD917534 EGX917534:EGZ917534 EQT917534:EQV917534 FAP917534:FAR917534 FKL917534:FKN917534 FUH917534:FUJ917534 GED917534:GEF917534 GNZ917534:GOB917534 GXV917534:GXX917534 HHR917534:HHT917534 HRN917534:HRP917534 IBJ917534:IBL917534 ILF917534:ILH917534 IVB917534:IVD917534 JEX917534:JEZ917534 JOT917534:JOV917534 JYP917534:JYR917534 KIL917534:KIN917534 KSH917534:KSJ917534 LCD917534:LCF917534 LLZ917534:LMB917534 LVV917534:LVX917534 MFR917534:MFT917534 MPN917534:MPP917534 MZJ917534:MZL917534 NJF917534:NJH917534 NTB917534:NTD917534 OCX917534:OCZ917534 OMT917534:OMV917534 OWP917534:OWR917534 PGL917534:PGN917534 PQH917534:PQJ917534 QAD917534:QAF917534 QJZ917534:QKB917534 QTV917534:QTX917534 RDR917534:RDT917534 RNN917534:RNP917534 RXJ917534:RXL917534 SHF917534:SHH917534 SRB917534:SRD917534 TAX917534:TAZ917534 TKT917534:TKV917534 TUP917534:TUR917534 UEL917534:UEN917534 UOH917534:UOJ917534 UYD917534:UYF917534 VHZ917534:VIB917534 VRV917534:VRX917534 WBR917534:WBT917534 WLN917534:WLP917534 WVJ917534:WVL917534 IX983070:IZ983070 ST983070:SV983070 ACP983070:ACR983070 AML983070:AMN983070 AWH983070:AWJ983070 BGD983070:BGF983070 BPZ983070:BQB983070 BZV983070:BZX983070 CJR983070:CJT983070 CTN983070:CTP983070 DDJ983070:DDL983070 DNF983070:DNH983070 DXB983070:DXD983070 EGX983070:EGZ983070 EQT983070:EQV983070 FAP983070:FAR983070 FKL983070:FKN983070 FUH983070:FUJ983070 GED983070:GEF983070 GNZ983070:GOB983070 GXV983070:GXX983070 HHR983070:HHT983070 HRN983070:HRP983070 IBJ983070:IBL983070 ILF983070:ILH983070 IVB983070:IVD983070 JEX983070:JEZ983070 JOT983070:JOV983070 JYP983070:JYR983070 KIL983070:KIN983070 KSH983070:KSJ983070 LCD983070:LCF983070 LLZ983070:LMB983070 LVV983070:LVX983070 MFR983070:MFT983070 MPN983070:MPP983070 MZJ983070:MZL983070 NJF983070:NJH983070 NTB983070:NTD983070 OCX983070:OCZ983070 OMT983070:OMV983070 OWP983070:OWR983070 PGL983070:PGN983070 PQH983070:PQJ983070 QAD983070:QAF983070 QJZ983070:QKB983070 QTV983070:QTX983070 RDR983070:RDT983070 RNN983070:RNP983070 RXJ983070:RXL983070 SHF983070:SHH983070 SRB983070:SRD983070 TAX983070:TAZ983070 TKT983070:TKV983070 TUP983070:TUR983070 UEL983070:UEN983070 UOH983070:UOJ983070 UYD983070:UYF983070 VHZ983070:VIB983070 VRV983070:VRX983070 WBR983070:WBT983070 WLN983070:WLP983070 C65566:D65566 C983070:D983070 C917534:D917534 C851998:D851998 C786462:D786462 C720926:D720926 C655390:D655390 C589854:D589854 C524318:D524318 C458782:D458782 C393246:D393246 C327710:D327710 C262174:D262174 C196638:D196638 C131102:D131102 C31">
      <formula1>-100000000</formula1>
      <formula2>100000000</formula2>
    </dataValidation>
  </dataValidations>
  <pageMargins left="0" right="0" top="0.39370078740157483" bottom="0.39370078740157483" header="0" footer="0.19685039370078741"/>
  <pageSetup paperSize="9" scale="80" fitToHeight="0" orientation="portrait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0"/>
  <sheetViews>
    <sheetView workbookViewId="0">
      <selection activeCell="B19" sqref="B19"/>
    </sheetView>
  </sheetViews>
  <sheetFormatPr defaultColWidth="9" defaultRowHeight="13.5"/>
  <cols>
    <col min="1" max="1" width="10.25" style="1" customWidth="1"/>
    <col min="2" max="2" width="39.375" style="1" customWidth="1"/>
    <col min="3" max="3" width="12.25" style="2" customWidth="1"/>
    <col min="4" max="5" width="11.5" style="3" customWidth="1"/>
    <col min="6" max="6" width="11.5" style="46" customWidth="1"/>
    <col min="7" max="16384" width="9" style="3"/>
  </cols>
  <sheetData>
    <row r="1" spans="1:6" ht="16.899999999999999" customHeight="1">
      <c r="A1" s="1" t="s">
        <v>0</v>
      </c>
    </row>
    <row r="2" spans="1:6" s="4" customFormat="1" ht="25.5">
      <c r="A2" s="148" t="s">
        <v>1081</v>
      </c>
      <c r="B2" s="148"/>
      <c r="C2" s="148"/>
      <c r="D2" s="148"/>
      <c r="E2" s="148"/>
      <c r="F2" s="148"/>
    </row>
    <row r="3" spans="1:6" ht="19.5" customHeight="1">
      <c r="B3" s="5" t="s">
        <v>1</v>
      </c>
      <c r="E3" s="65" t="s">
        <v>997</v>
      </c>
    </row>
    <row r="4" spans="1:6" ht="32.450000000000003" customHeight="1">
      <c r="A4" s="6" t="s">
        <v>2</v>
      </c>
      <c r="B4" s="6" t="s">
        <v>3</v>
      </c>
      <c r="C4" s="120" t="s">
        <v>1076</v>
      </c>
      <c r="D4" s="48" t="s">
        <v>994</v>
      </c>
      <c r="E4" s="121" t="s">
        <v>1079</v>
      </c>
      <c r="F4" s="49" t="s">
        <v>993</v>
      </c>
    </row>
    <row r="5" spans="1:6" ht="19.899999999999999" customHeight="1">
      <c r="A5" s="7" t="s">
        <v>4</v>
      </c>
      <c r="C5" s="8">
        <f>SUM(C6,C259,C277,C398,C453,C507,C556,C670,C742,C790,C814,C930,C977,C1023,C1050,C1053,C1091,C1109,C1147,C1148,C1152,C1156)</f>
        <v>0</v>
      </c>
      <c r="D5" s="114">
        <f t="shared" ref="D5:E5" si="0">SUM(D6,D259,D277,D398,D453,D507,D556,D670,D742,D790,D814,D930,D977,D1023,D1050,D1053,D1091,D1109,D1147,D1148,D1152,D1156)</f>
        <v>9061.4000000000015</v>
      </c>
      <c r="E5" s="114">
        <f t="shared" si="0"/>
        <v>15533</v>
      </c>
      <c r="F5" s="47"/>
    </row>
    <row r="6" spans="1:6" s="12" customFormat="1" ht="24" customHeight="1">
      <c r="A6" s="10">
        <v>201</v>
      </c>
      <c r="B6" s="10" t="s">
        <v>5</v>
      </c>
      <c r="C6" s="11">
        <f>SUM(C7,C19,C28,C40,C52,C63,C74,C86,C95,C105,C120,C129,C140,C152,C162,C175,C182,C189,C198,C204,C211,C219,C226,C232,C238,C244,C250,C256)</f>
        <v>0</v>
      </c>
      <c r="D6" s="115">
        <f t="shared" ref="D6" si="1">SUM(D7,D19,D28,D40,D52,D63,D74,D86,D95,D105,D120,D129,D140,D152,D162,D175,D182,D189,D198,D204,D211,D219,D226,D232,D238,D244,D250,D256)</f>
        <v>1791</v>
      </c>
      <c r="E6" s="45">
        <v>3754</v>
      </c>
      <c r="F6" s="47"/>
    </row>
    <row r="7" spans="1:6" ht="24" customHeight="1">
      <c r="A7" s="10">
        <v>20101</v>
      </c>
      <c r="B7" s="10" t="s">
        <v>6</v>
      </c>
      <c r="C7" s="13">
        <f>SUM(C8:C18)</f>
        <v>0</v>
      </c>
      <c r="D7" s="116">
        <f t="shared" ref="D7" si="2">SUM(D8:D18)</f>
        <v>0</v>
      </c>
      <c r="E7" s="45">
        <f>SUM(E8:E18)</f>
        <v>16</v>
      </c>
      <c r="F7" s="47"/>
    </row>
    <row r="8" spans="1:6" s="17" customFormat="1" ht="24" customHeight="1">
      <c r="A8" s="14">
        <v>2010101</v>
      </c>
      <c r="B8" s="15" t="s">
        <v>7</v>
      </c>
      <c r="C8" s="16"/>
      <c r="D8" s="16"/>
      <c r="E8" s="45">
        <f>D8-C8</f>
        <v>0</v>
      </c>
      <c r="F8" s="47"/>
    </row>
    <row r="9" spans="1:6" s="17" customFormat="1" ht="24" customHeight="1">
      <c r="A9" s="14">
        <v>2010102</v>
      </c>
      <c r="B9" s="15" t="s">
        <v>8</v>
      </c>
      <c r="C9" s="16"/>
      <c r="D9" s="16"/>
      <c r="E9" s="45">
        <f>D9-C9</f>
        <v>0</v>
      </c>
      <c r="F9" s="47"/>
    </row>
    <row r="10" spans="1:6" s="17" customFormat="1" ht="24" customHeight="1">
      <c r="A10" s="14">
        <v>2010103</v>
      </c>
      <c r="B10" s="15" t="s">
        <v>9</v>
      </c>
      <c r="C10" s="16"/>
      <c r="D10" s="16"/>
      <c r="E10" s="45">
        <f>D10-C10</f>
        <v>0</v>
      </c>
      <c r="F10" s="47"/>
    </row>
    <row r="11" spans="1:6" s="17" customFormat="1" ht="24" customHeight="1">
      <c r="A11" s="14">
        <v>2010104</v>
      </c>
      <c r="B11" s="15" t="s">
        <v>10</v>
      </c>
      <c r="C11" s="16"/>
      <c r="D11" s="16"/>
      <c r="E11" s="45">
        <v>15</v>
      </c>
      <c r="F11" s="47"/>
    </row>
    <row r="12" spans="1:6" s="17" customFormat="1" ht="24" customHeight="1">
      <c r="A12" s="14">
        <v>2010105</v>
      </c>
      <c r="B12" s="15" t="s">
        <v>11</v>
      </c>
      <c r="C12" s="16"/>
      <c r="D12" s="16"/>
      <c r="E12" s="45">
        <f t="shared" ref="E12:E69" si="3">D12-C12</f>
        <v>0</v>
      </c>
      <c r="F12" s="47"/>
    </row>
    <row r="13" spans="1:6" s="17" customFormat="1" ht="24" customHeight="1">
      <c r="A13" s="14">
        <v>2010106</v>
      </c>
      <c r="B13" s="15" t="s">
        <v>12</v>
      </c>
      <c r="C13" s="16"/>
      <c r="D13" s="16"/>
      <c r="E13" s="45">
        <f t="shared" si="3"/>
        <v>0</v>
      </c>
      <c r="F13" s="47"/>
    </row>
    <row r="14" spans="1:6" s="17" customFormat="1" ht="24" customHeight="1">
      <c r="A14" s="14">
        <v>2010107</v>
      </c>
      <c r="B14" s="15" t="s">
        <v>13</v>
      </c>
      <c r="C14" s="16"/>
      <c r="D14" s="16"/>
      <c r="E14" s="45">
        <f t="shared" si="3"/>
        <v>0</v>
      </c>
      <c r="F14" s="47"/>
    </row>
    <row r="15" spans="1:6" s="17" customFormat="1" ht="24" customHeight="1">
      <c r="A15" s="14">
        <v>2010108</v>
      </c>
      <c r="B15" s="15" t="s">
        <v>14</v>
      </c>
      <c r="C15" s="16"/>
      <c r="D15" s="16"/>
      <c r="E15" s="45">
        <f t="shared" si="3"/>
        <v>0</v>
      </c>
      <c r="F15" s="47"/>
    </row>
    <row r="16" spans="1:6" s="17" customFormat="1" ht="24" customHeight="1">
      <c r="A16" s="14">
        <v>2010109</v>
      </c>
      <c r="B16" s="15" t="s">
        <v>15</v>
      </c>
      <c r="C16" s="16"/>
      <c r="D16" s="16"/>
      <c r="E16" s="45">
        <f t="shared" si="3"/>
        <v>0</v>
      </c>
      <c r="F16" s="47"/>
    </row>
    <row r="17" spans="1:6" ht="24" customHeight="1">
      <c r="A17" s="14">
        <v>2010150</v>
      </c>
      <c r="B17" s="15" t="s">
        <v>16</v>
      </c>
      <c r="C17" s="16"/>
      <c r="D17" s="16"/>
      <c r="E17" s="45">
        <f t="shared" si="3"/>
        <v>0</v>
      </c>
      <c r="F17" s="47"/>
    </row>
    <row r="18" spans="1:6" s="17" customFormat="1" ht="24" customHeight="1">
      <c r="A18" s="14">
        <v>2010199</v>
      </c>
      <c r="B18" s="15" t="s">
        <v>17</v>
      </c>
      <c r="C18" s="16"/>
      <c r="D18" s="16"/>
      <c r="E18" s="45">
        <v>1</v>
      </c>
      <c r="F18" s="47"/>
    </row>
    <row r="19" spans="1:6" s="17" customFormat="1" ht="24" customHeight="1">
      <c r="A19" s="10">
        <v>20102</v>
      </c>
      <c r="B19" s="10" t="s">
        <v>18</v>
      </c>
      <c r="C19" s="13">
        <f>SUM(C20:C27)</f>
        <v>0</v>
      </c>
      <c r="D19" s="116">
        <f t="shared" ref="D19" si="4">SUM(D20:D27)</f>
        <v>0</v>
      </c>
      <c r="E19" s="45">
        <v>0</v>
      </c>
      <c r="F19" s="47"/>
    </row>
    <row r="20" spans="1:6" s="17" customFormat="1" ht="24" customHeight="1">
      <c r="A20" s="14">
        <v>2010201</v>
      </c>
      <c r="B20" s="15" t="s">
        <v>7</v>
      </c>
      <c r="C20" s="18"/>
      <c r="D20" s="18"/>
      <c r="E20" s="45">
        <f t="shared" si="3"/>
        <v>0</v>
      </c>
      <c r="F20" s="47"/>
    </row>
    <row r="21" spans="1:6" s="17" customFormat="1" ht="24" customHeight="1">
      <c r="A21" s="14">
        <v>2010202</v>
      </c>
      <c r="B21" s="15" t="s">
        <v>8</v>
      </c>
      <c r="C21" s="18"/>
      <c r="D21" s="18"/>
      <c r="E21" s="45">
        <f t="shared" si="3"/>
        <v>0</v>
      </c>
      <c r="F21" s="47"/>
    </row>
    <row r="22" spans="1:6" s="17" customFormat="1" ht="24" customHeight="1">
      <c r="A22" s="14">
        <v>2010203</v>
      </c>
      <c r="B22" s="15" t="s">
        <v>9</v>
      </c>
      <c r="C22" s="18"/>
      <c r="D22" s="18"/>
      <c r="E22" s="45">
        <f t="shared" si="3"/>
        <v>0</v>
      </c>
      <c r="F22" s="47"/>
    </row>
    <row r="23" spans="1:6" s="17" customFormat="1" ht="24" customHeight="1">
      <c r="A23" s="14">
        <v>2010204</v>
      </c>
      <c r="B23" s="15" t="s">
        <v>19</v>
      </c>
      <c r="C23" s="18"/>
      <c r="D23" s="18"/>
      <c r="E23" s="45">
        <f t="shared" si="3"/>
        <v>0</v>
      </c>
      <c r="F23" s="47"/>
    </row>
    <row r="24" spans="1:6" s="17" customFormat="1" ht="24" customHeight="1">
      <c r="A24" s="14">
        <v>2010205</v>
      </c>
      <c r="B24" s="15" t="s">
        <v>20</v>
      </c>
      <c r="C24" s="18"/>
      <c r="D24" s="18"/>
      <c r="E24" s="45">
        <f t="shared" si="3"/>
        <v>0</v>
      </c>
      <c r="F24" s="47"/>
    </row>
    <row r="25" spans="1:6" ht="24" customHeight="1">
      <c r="A25" s="14">
        <v>2010206</v>
      </c>
      <c r="B25" s="15" t="s">
        <v>21</v>
      </c>
      <c r="C25" s="18"/>
      <c r="D25" s="18"/>
      <c r="E25" s="45">
        <f t="shared" si="3"/>
        <v>0</v>
      </c>
      <c r="F25" s="47"/>
    </row>
    <row r="26" spans="1:6" s="17" customFormat="1" ht="24" customHeight="1">
      <c r="A26" s="14">
        <v>2010250</v>
      </c>
      <c r="B26" s="15" t="s">
        <v>16</v>
      </c>
      <c r="C26" s="18"/>
      <c r="D26" s="18"/>
      <c r="E26" s="45">
        <f t="shared" si="3"/>
        <v>0</v>
      </c>
      <c r="F26" s="47"/>
    </row>
    <row r="27" spans="1:6" s="17" customFormat="1" ht="24" customHeight="1">
      <c r="A27" s="14">
        <v>2010299</v>
      </c>
      <c r="B27" s="15" t="s">
        <v>22</v>
      </c>
      <c r="C27" s="18"/>
      <c r="D27" s="18"/>
      <c r="E27" s="45">
        <f t="shared" si="3"/>
        <v>0</v>
      </c>
      <c r="F27" s="47"/>
    </row>
    <row r="28" spans="1:6" s="17" customFormat="1" ht="24" customHeight="1">
      <c r="A28" s="10">
        <v>20103</v>
      </c>
      <c r="B28" s="10" t="s">
        <v>23</v>
      </c>
      <c r="C28" s="13">
        <f>SUM(C29:C39)</f>
        <v>0</v>
      </c>
      <c r="D28" s="116">
        <f t="shared" ref="D28" si="5">SUM(D29:D39)</f>
        <v>1706</v>
      </c>
      <c r="E28" s="45">
        <f>SUM(E29:E39)</f>
        <v>3559</v>
      </c>
      <c r="F28" s="47"/>
    </row>
    <row r="29" spans="1:6" s="17" customFormat="1" ht="24" customHeight="1">
      <c r="A29" s="14">
        <v>2010301</v>
      </c>
      <c r="B29" s="15" t="s">
        <v>7</v>
      </c>
      <c r="C29" s="18"/>
      <c r="D29" s="18">
        <v>1583</v>
      </c>
      <c r="E29" s="45">
        <v>2099</v>
      </c>
      <c r="F29" s="47"/>
    </row>
    <row r="30" spans="1:6" s="17" customFormat="1" ht="24" customHeight="1">
      <c r="A30" s="14">
        <v>2010302</v>
      </c>
      <c r="B30" s="15" t="s">
        <v>8</v>
      </c>
      <c r="C30" s="18"/>
      <c r="D30" s="18"/>
      <c r="E30" s="45">
        <v>1236</v>
      </c>
      <c r="F30" s="47"/>
    </row>
    <row r="31" spans="1:6" s="17" customFormat="1" ht="24" customHeight="1">
      <c r="A31" s="14">
        <v>2010303</v>
      </c>
      <c r="B31" s="15" t="s">
        <v>9</v>
      </c>
      <c r="C31" s="18"/>
      <c r="D31" s="18">
        <v>123</v>
      </c>
      <c r="E31" s="45">
        <v>113</v>
      </c>
      <c r="F31" s="47"/>
    </row>
    <row r="32" spans="1:6" s="17" customFormat="1" ht="24" customHeight="1">
      <c r="A32" s="14">
        <v>2010304</v>
      </c>
      <c r="B32" s="15" t="s">
        <v>24</v>
      </c>
      <c r="C32" s="18"/>
      <c r="D32" s="18"/>
      <c r="E32" s="45">
        <f t="shared" si="3"/>
        <v>0</v>
      </c>
      <c r="F32" s="47"/>
    </row>
    <row r="33" spans="1:6" s="17" customFormat="1" ht="24" customHeight="1">
      <c r="A33" s="14">
        <v>2010305</v>
      </c>
      <c r="B33" s="15" t="s">
        <v>25</v>
      </c>
      <c r="C33" s="18"/>
      <c r="D33" s="18"/>
      <c r="E33" s="45">
        <f t="shared" si="3"/>
        <v>0</v>
      </c>
      <c r="F33" s="47"/>
    </row>
    <row r="34" spans="1:6" s="17" customFormat="1" ht="24" customHeight="1">
      <c r="A34" s="14">
        <v>2010306</v>
      </c>
      <c r="B34" s="15" t="s">
        <v>26</v>
      </c>
      <c r="C34" s="18"/>
      <c r="D34" s="18"/>
      <c r="E34" s="45">
        <f t="shared" si="3"/>
        <v>0</v>
      </c>
      <c r="F34" s="47"/>
    </row>
    <row r="35" spans="1:6" s="17" customFormat="1" ht="24" customHeight="1">
      <c r="A35" s="14">
        <v>2010307</v>
      </c>
      <c r="B35" s="15" t="s">
        <v>27</v>
      </c>
      <c r="C35" s="18"/>
      <c r="D35" s="18"/>
      <c r="E35" s="45">
        <f t="shared" si="3"/>
        <v>0</v>
      </c>
      <c r="F35" s="47"/>
    </row>
    <row r="36" spans="1:6" ht="24" customHeight="1">
      <c r="A36" s="14">
        <v>2010308</v>
      </c>
      <c r="B36" s="15" t="s">
        <v>28</v>
      </c>
      <c r="C36" s="18"/>
      <c r="D36" s="18"/>
      <c r="E36" s="45">
        <f t="shared" si="3"/>
        <v>0</v>
      </c>
      <c r="F36" s="47"/>
    </row>
    <row r="37" spans="1:6" s="17" customFormat="1" ht="24" customHeight="1">
      <c r="A37" s="14">
        <v>2010309</v>
      </c>
      <c r="B37" s="15" t="s">
        <v>29</v>
      </c>
      <c r="C37" s="18"/>
      <c r="D37" s="18"/>
      <c r="E37" s="45">
        <f>D37-C37</f>
        <v>0</v>
      </c>
      <c r="F37" s="47"/>
    </row>
    <row r="38" spans="1:6" s="17" customFormat="1" ht="24" customHeight="1">
      <c r="A38" s="14">
        <v>2010350</v>
      </c>
      <c r="B38" s="15" t="s">
        <v>16</v>
      </c>
      <c r="C38" s="18"/>
      <c r="D38" s="18"/>
      <c r="E38" s="45">
        <v>24</v>
      </c>
      <c r="F38" s="47"/>
    </row>
    <row r="39" spans="1:6" s="17" customFormat="1" ht="24" customHeight="1">
      <c r="A39" s="14">
        <v>2010399</v>
      </c>
      <c r="B39" s="15" t="s">
        <v>30</v>
      </c>
      <c r="C39" s="18"/>
      <c r="D39" s="18"/>
      <c r="E39" s="45">
        <v>87</v>
      </c>
      <c r="F39" s="47"/>
    </row>
    <row r="40" spans="1:6" s="17" customFormat="1" ht="24" customHeight="1">
      <c r="A40" s="10">
        <v>20104</v>
      </c>
      <c r="B40" s="10" t="s">
        <v>31</v>
      </c>
      <c r="C40" s="13">
        <f>SUM(C41:C51)</f>
        <v>0</v>
      </c>
      <c r="D40" s="116">
        <f t="shared" ref="D40" si="6">SUM(D41:D51)</f>
        <v>0</v>
      </c>
      <c r="E40" s="45">
        <f t="shared" si="3"/>
        <v>0</v>
      </c>
      <c r="F40" s="47"/>
    </row>
    <row r="41" spans="1:6" s="17" customFormat="1" ht="24" customHeight="1">
      <c r="A41" s="14">
        <v>2010401</v>
      </c>
      <c r="B41" s="15" t="s">
        <v>7</v>
      </c>
      <c r="C41" s="18"/>
      <c r="D41" s="18"/>
      <c r="E41" s="45">
        <f t="shared" si="3"/>
        <v>0</v>
      </c>
      <c r="F41" s="47"/>
    </row>
    <row r="42" spans="1:6" s="17" customFormat="1" ht="24" customHeight="1">
      <c r="A42" s="14">
        <v>2010402</v>
      </c>
      <c r="B42" s="15" t="s">
        <v>8</v>
      </c>
      <c r="C42" s="18"/>
      <c r="D42" s="18"/>
      <c r="E42" s="45">
        <f t="shared" si="3"/>
        <v>0</v>
      </c>
      <c r="F42" s="47"/>
    </row>
    <row r="43" spans="1:6" ht="24" customHeight="1">
      <c r="A43" s="14">
        <v>2010403</v>
      </c>
      <c r="B43" s="15" t="s">
        <v>9</v>
      </c>
      <c r="C43" s="18"/>
      <c r="D43" s="18"/>
      <c r="E43" s="45">
        <f t="shared" si="3"/>
        <v>0</v>
      </c>
      <c r="F43" s="47"/>
    </row>
    <row r="44" spans="1:6" s="17" customFormat="1" ht="24" customHeight="1">
      <c r="A44" s="14">
        <v>2010404</v>
      </c>
      <c r="B44" s="15" t="s">
        <v>32</v>
      </c>
      <c r="C44" s="18"/>
      <c r="D44" s="18"/>
      <c r="E44" s="45">
        <f t="shared" si="3"/>
        <v>0</v>
      </c>
      <c r="F44" s="47"/>
    </row>
    <row r="45" spans="1:6" s="17" customFormat="1" ht="24" customHeight="1">
      <c r="A45" s="14">
        <v>2010405</v>
      </c>
      <c r="B45" s="15" t="s">
        <v>33</v>
      </c>
      <c r="C45" s="18"/>
      <c r="D45" s="18"/>
      <c r="E45" s="45">
        <f t="shared" si="3"/>
        <v>0</v>
      </c>
      <c r="F45" s="47"/>
    </row>
    <row r="46" spans="1:6" s="17" customFormat="1" ht="24" customHeight="1">
      <c r="A46" s="14">
        <v>2010406</v>
      </c>
      <c r="B46" s="15" t="s">
        <v>34</v>
      </c>
      <c r="C46" s="18"/>
      <c r="D46" s="18"/>
      <c r="E46" s="45">
        <f t="shared" si="3"/>
        <v>0</v>
      </c>
      <c r="F46" s="47"/>
    </row>
    <row r="47" spans="1:6" s="17" customFormat="1" ht="24" customHeight="1">
      <c r="A47" s="14">
        <v>2010407</v>
      </c>
      <c r="B47" s="15" t="s">
        <v>35</v>
      </c>
      <c r="C47" s="18"/>
      <c r="D47" s="18"/>
      <c r="E47" s="45">
        <f t="shared" si="3"/>
        <v>0</v>
      </c>
      <c r="F47" s="47"/>
    </row>
    <row r="48" spans="1:6" s="17" customFormat="1" ht="24" customHeight="1">
      <c r="A48" s="14">
        <v>2010408</v>
      </c>
      <c r="B48" s="15" t="s">
        <v>36</v>
      </c>
      <c r="C48" s="18"/>
      <c r="D48" s="18"/>
      <c r="E48" s="45">
        <f t="shared" si="3"/>
        <v>0</v>
      </c>
      <c r="F48" s="47"/>
    </row>
    <row r="49" spans="1:6" s="17" customFormat="1" ht="24" customHeight="1">
      <c r="A49" s="14">
        <v>2010409</v>
      </c>
      <c r="B49" s="15" t="s">
        <v>37</v>
      </c>
      <c r="C49" s="18"/>
      <c r="D49" s="18"/>
      <c r="E49" s="45">
        <f t="shared" si="3"/>
        <v>0</v>
      </c>
      <c r="F49" s="47"/>
    </row>
    <row r="50" spans="1:6" s="17" customFormat="1" ht="24" customHeight="1">
      <c r="A50" s="14">
        <v>2010450</v>
      </c>
      <c r="B50" s="15" t="s">
        <v>16</v>
      </c>
      <c r="C50" s="18"/>
      <c r="D50" s="18"/>
      <c r="E50" s="45">
        <f t="shared" si="3"/>
        <v>0</v>
      </c>
      <c r="F50" s="47"/>
    </row>
    <row r="51" spans="1:6" s="17" customFormat="1" ht="24" customHeight="1">
      <c r="A51" s="14">
        <v>2010499</v>
      </c>
      <c r="B51" s="15" t="s">
        <v>38</v>
      </c>
      <c r="C51" s="18"/>
      <c r="D51" s="18"/>
      <c r="E51" s="45">
        <f t="shared" si="3"/>
        <v>0</v>
      </c>
      <c r="F51" s="47"/>
    </row>
    <row r="52" spans="1:6" ht="24" customHeight="1">
      <c r="A52" s="10">
        <v>20105</v>
      </c>
      <c r="B52" s="10" t="s">
        <v>39</v>
      </c>
      <c r="C52" s="13">
        <f>SUM(C53:C62)</f>
        <v>0</v>
      </c>
      <c r="D52" s="116">
        <f t="shared" ref="D52" si="7">SUM(D53:D62)</f>
        <v>0</v>
      </c>
      <c r="E52" s="45">
        <f t="shared" si="3"/>
        <v>0</v>
      </c>
      <c r="F52" s="47"/>
    </row>
    <row r="53" spans="1:6" s="17" customFormat="1" ht="24" customHeight="1">
      <c r="A53" s="14">
        <v>2010501</v>
      </c>
      <c r="B53" s="15" t="s">
        <v>7</v>
      </c>
      <c r="C53" s="18"/>
      <c r="D53" s="18"/>
      <c r="E53" s="45">
        <f t="shared" si="3"/>
        <v>0</v>
      </c>
      <c r="F53" s="47"/>
    </row>
    <row r="54" spans="1:6" s="17" customFormat="1" ht="24" customHeight="1">
      <c r="A54" s="14">
        <v>2010502</v>
      </c>
      <c r="B54" s="15" t="s">
        <v>8</v>
      </c>
      <c r="C54" s="18"/>
      <c r="D54" s="18"/>
      <c r="E54" s="45">
        <f t="shared" si="3"/>
        <v>0</v>
      </c>
      <c r="F54" s="47"/>
    </row>
    <row r="55" spans="1:6" s="17" customFormat="1" ht="24" customHeight="1">
      <c r="A55" s="14">
        <v>2010503</v>
      </c>
      <c r="B55" s="15" t="s">
        <v>9</v>
      </c>
      <c r="C55" s="18"/>
      <c r="D55" s="18"/>
      <c r="E55" s="45">
        <f t="shared" si="3"/>
        <v>0</v>
      </c>
      <c r="F55" s="47"/>
    </row>
    <row r="56" spans="1:6" s="17" customFormat="1" ht="24" customHeight="1">
      <c r="A56" s="14">
        <v>2010504</v>
      </c>
      <c r="B56" s="15" t="s">
        <v>40</v>
      </c>
      <c r="C56" s="18"/>
      <c r="D56" s="18"/>
      <c r="E56" s="45">
        <f t="shared" si="3"/>
        <v>0</v>
      </c>
      <c r="F56" s="47"/>
    </row>
    <row r="57" spans="1:6" s="17" customFormat="1" ht="24" customHeight="1">
      <c r="A57" s="14">
        <v>2010505</v>
      </c>
      <c r="B57" s="15" t="s">
        <v>41</v>
      </c>
      <c r="C57" s="18"/>
      <c r="D57" s="18"/>
      <c r="E57" s="45">
        <f t="shared" si="3"/>
        <v>0</v>
      </c>
      <c r="F57" s="47"/>
    </row>
    <row r="58" spans="1:6" s="17" customFormat="1" ht="24" customHeight="1">
      <c r="A58" s="14">
        <v>2010506</v>
      </c>
      <c r="B58" s="15" t="s">
        <v>42</v>
      </c>
      <c r="C58" s="18"/>
      <c r="D58" s="18"/>
      <c r="E58" s="45">
        <f t="shared" si="3"/>
        <v>0</v>
      </c>
      <c r="F58" s="47"/>
    </row>
    <row r="59" spans="1:6" s="17" customFormat="1" ht="24" customHeight="1">
      <c r="A59" s="14">
        <v>2010507</v>
      </c>
      <c r="B59" s="15" t="s">
        <v>43</v>
      </c>
      <c r="C59" s="18"/>
      <c r="D59" s="18"/>
      <c r="E59" s="45">
        <f t="shared" si="3"/>
        <v>0</v>
      </c>
      <c r="F59" s="47"/>
    </row>
    <row r="60" spans="1:6" s="17" customFormat="1" ht="24" customHeight="1">
      <c r="A60" s="14">
        <v>2010508</v>
      </c>
      <c r="B60" s="15" t="s">
        <v>44</v>
      </c>
      <c r="C60" s="18"/>
      <c r="D60" s="18"/>
      <c r="E60" s="45">
        <f t="shared" si="3"/>
        <v>0</v>
      </c>
      <c r="F60" s="47"/>
    </row>
    <row r="61" spans="1:6" s="17" customFormat="1" ht="24" customHeight="1">
      <c r="A61" s="14">
        <v>2010550</v>
      </c>
      <c r="B61" s="15" t="s">
        <v>16</v>
      </c>
      <c r="C61" s="18"/>
      <c r="D61" s="18"/>
      <c r="E61" s="45">
        <f t="shared" si="3"/>
        <v>0</v>
      </c>
      <c r="F61" s="47"/>
    </row>
    <row r="62" spans="1:6" ht="24" customHeight="1">
      <c r="A62" s="14">
        <v>2010599</v>
      </c>
      <c r="B62" s="15" t="s">
        <v>45</v>
      </c>
      <c r="C62" s="18"/>
      <c r="D62" s="18"/>
      <c r="E62" s="45">
        <f t="shared" si="3"/>
        <v>0</v>
      </c>
      <c r="F62" s="47"/>
    </row>
    <row r="63" spans="1:6" s="17" customFormat="1" ht="24" customHeight="1">
      <c r="A63" s="10">
        <v>20106</v>
      </c>
      <c r="B63" s="10" t="s">
        <v>46</v>
      </c>
      <c r="C63" s="19">
        <f>SUM(C64:C73)</f>
        <v>0</v>
      </c>
      <c r="D63" s="117">
        <f t="shared" ref="D63" si="8">SUM(D64:D73)</f>
        <v>58</v>
      </c>
      <c r="E63" s="45">
        <f>SUM(E64:E73)</f>
        <v>71</v>
      </c>
      <c r="F63" s="47"/>
    </row>
    <row r="64" spans="1:6" s="17" customFormat="1" ht="24" customHeight="1">
      <c r="A64" s="14">
        <v>2010601</v>
      </c>
      <c r="B64" s="15" t="s">
        <v>7</v>
      </c>
      <c r="C64" s="18"/>
      <c r="D64" s="18">
        <v>22</v>
      </c>
      <c r="E64" s="45">
        <v>24</v>
      </c>
      <c r="F64" s="47"/>
    </row>
    <row r="65" spans="1:6" s="17" customFormat="1" ht="24" customHeight="1">
      <c r="A65" s="14">
        <v>2010602</v>
      </c>
      <c r="B65" s="15" t="s">
        <v>8</v>
      </c>
      <c r="C65" s="18"/>
      <c r="D65" s="18"/>
      <c r="E65" s="45">
        <f t="shared" si="3"/>
        <v>0</v>
      </c>
      <c r="F65" s="47"/>
    </row>
    <row r="66" spans="1:6" ht="24" customHeight="1">
      <c r="A66" s="14">
        <v>2010603</v>
      </c>
      <c r="B66" s="15" t="s">
        <v>9</v>
      </c>
      <c r="C66" s="18"/>
      <c r="D66" s="18">
        <v>36</v>
      </c>
      <c r="E66" s="45">
        <v>31</v>
      </c>
      <c r="F66" s="47"/>
    </row>
    <row r="67" spans="1:6" s="17" customFormat="1" ht="24" customHeight="1">
      <c r="A67" s="14">
        <v>2010604</v>
      </c>
      <c r="B67" s="15" t="s">
        <v>47</v>
      </c>
      <c r="C67" s="18"/>
      <c r="D67" s="18"/>
      <c r="E67" s="45">
        <f t="shared" si="3"/>
        <v>0</v>
      </c>
      <c r="F67" s="47"/>
    </row>
    <row r="68" spans="1:6" s="17" customFormat="1" ht="24" customHeight="1">
      <c r="A68" s="14">
        <v>2010605</v>
      </c>
      <c r="B68" s="15" t="s">
        <v>48</v>
      </c>
      <c r="C68" s="18"/>
      <c r="D68" s="18"/>
      <c r="E68" s="45">
        <f t="shared" si="3"/>
        <v>0</v>
      </c>
      <c r="F68" s="47"/>
    </row>
    <row r="69" spans="1:6" s="17" customFormat="1" ht="24" customHeight="1">
      <c r="A69" s="14">
        <v>2010606</v>
      </c>
      <c r="B69" s="15" t="s">
        <v>49</v>
      </c>
      <c r="C69" s="18"/>
      <c r="D69" s="18"/>
      <c r="E69" s="45">
        <f t="shared" si="3"/>
        <v>0</v>
      </c>
      <c r="F69" s="47"/>
    </row>
    <row r="70" spans="1:6" s="17" customFormat="1" ht="24" customHeight="1">
      <c r="A70" s="14">
        <v>2010607</v>
      </c>
      <c r="B70" s="15" t="s">
        <v>50</v>
      </c>
      <c r="C70" s="18"/>
      <c r="D70" s="18"/>
      <c r="E70" s="45">
        <f t="shared" ref="E70:E133" si="9">D70-C70</f>
        <v>0</v>
      </c>
      <c r="F70" s="47"/>
    </row>
    <row r="71" spans="1:6" s="17" customFormat="1" ht="24" customHeight="1">
      <c r="A71" s="14">
        <v>2010608</v>
      </c>
      <c r="B71" s="15" t="s">
        <v>51</v>
      </c>
      <c r="C71" s="18"/>
      <c r="D71" s="18"/>
      <c r="E71" s="45">
        <f t="shared" si="9"/>
        <v>0</v>
      </c>
      <c r="F71" s="47"/>
    </row>
    <row r="72" spans="1:6" ht="24" customHeight="1">
      <c r="A72" s="14">
        <v>2010650</v>
      </c>
      <c r="B72" s="15" t="s">
        <v>16</v>
      </c>
      <c r="C72" s="18"/>
      <c r="D72" s="18"/>
      <c r="E72" s="45">
        <f t="shared" si="9"/>
        <v>0</v>
      </c>
      <c r="F72" s="47"/>
    </row>
    <row r="73" spans="1:6" s="17" customFormat="1" ht="24" customHeight="1">
      <c r="A73" s="14">
        <v>2010699</v>
      </c>
      <c r="B73" s="15" t="s">
        <v>52</v>
      </c>
      <c r="C73" s="18"/>
      <c r="D73" s="18"/>
      <c r="E73" s="45">
        <v>16</v>
      </c>
      <c r="F73" s="47"/>
    </row>
    <row r="74" spans="1:6" ht="24" customHeight="1">
      <c r="A74" s="10">
        <v>20107</v>
      </c>
      <c r="B74" s="10" t="s">
        <v>53</v>
      </c>
      <c r="C74" s="13">
        <f>SUM(C75:C85)</f>
        <v>0</v>
      </c>
      <c r="D74" s="116">
        <f t="shared" ref="D74" si="10">SUM(D75:D85)</f>
        <v>9</v>
      </c>
      <c r="E74" s="45">
        <v>20</v>
      </c>
      <c r="F74" s="47"/>
    </row>
    <row r="75" spans="1:6" s="17" customFormat="1" ht="24" customHeight="1">
      <c r="A75" s="14">
        <v>2010701</v>
      </c>
      <c r="B75" s="15" t="s">
        <v>7</v>
      </c>
      <c r="C75" s="18">
        <v>0</v>
      </c>
      <c r="D75" s="18">
        <v>0</v>
      </c>
      <c r="E75" s="45">
        <f t="shared" si="9"/>
        <v>0</v>
      </c>
      <c r="F75" s="47"/>
    </row>
    <row r="76" spans="1:6" s="17" customFormat="1" ht="24" customHeight="1">
      <c r="A76" s="14">
        <v>2010702</v>
      </c>
      <c r="B76" s="15" t="s">
        <v>8</v>
      </c>
      <c r="C76" s="18">
        <v>0</v>
      </c>
      <c r="D76" s="18">
        <v>0</v>
      </c>
      <c r="E76" s="45">
        <f t="shared" si="9"/>
        <v>0</v>
      </c>
      <c r="F76" s="47"/>
    </row>
    <row r="77" spans="1:6" s="17" customFormat="1" ht="24" customHeight="1">
      <c r="A77" s="14">
        <v>2010703</v>
      </c>
      <c r="B77" s="15" t="s">
        <v>9</v>
      </c>
      <c r="C77" s="18">
        <v>0</v>
      </c>
      <c r="D77" s="18">
        <v>0</v>
      </c>
      <c r="E77" s="45">
        <f t="shared" si="9"/>
        <v>0</v>
      </c>
      <c r="F77" s="47"/>
    </row>
    <row r="78" spans="1:6" s="17" customFormat="1" ht="24" customHeight="1">
      <c r="A78" s="14">
        <v>2010704</v>
      </c>
      <c r="B78" s="15" t="s">
        <v>54</v>
      </c>
      <c r="C78" s="18">
        <v>0</v>
      </c>
      <c r="D78" s="18">
        <v>0</v>
      </c>
      <c r="E78" s="45">
        <f t="shared" si="9"/>
        <v>0</v>
      </c>
      <c r="F78" s="47"/>
    </row>
    <row r="79" spans="1:6" s="17" customFormat="1" ht="24" customHeight="1">
      <c r="A79" s="14">
        <v>2010705</v>
      </c>
      <c r="B79" s="15" t="s">
        <v>55</v>
      </c>
      <c r="C79" s="18">
        <v>0</v>
      </c>
      <c r="D79" s="18">
        <v>0</v>
      </c>
      <c r="E79" s="45">
        <f t="shared" si="9"/>
        <v>0</v>
      </c>
      <c r="F79" s="47"/>
    </row>
    <row r="80" spans="1:6" ht="24" customHeight="1">
      <c r="A80" s="14">
        <v>2010706</v>
      </c>
      <c r="B80" s="15" t="s">
        <v>56</v>
      </c>
      <c r="C80" s="18"/>
      <c r="D80" s="18"/>
      <c r="E80" s="45">
        <f t="shared" si="9"/>
        <v>0</v>
      </c>
      <c r="F80" s="47"/>
    </row>
    <row r="81" spans="1:6" s="17" customFormat="1" ht="24" customHeight="1">
      <c r="A81" s="14">
        <v>2010707</v>
      </c>
      <c r="B81" s="15" t="s">
        <v>57</v>
      </c>
      <c r="C81" s="18">
        <v>0</v>
      </c>
      <c r="D81" s="18">
        <v>0</v>
      </c>
      <c r="E81" s="45">
        <f t="shared" si="9"/>
        <v>0</v>
      </c>
      <c r="F81" s="47"/>
    </row>
    <row r="82" spans="1:6" s="17" customFormat="1" ht="24" customHeight="1">
      <c r="A82" s="14">
        <v>2010708</v>
      </c>
      <c r="B82" s="15" t="s">
        <v>58</v>
      </c>
      <c r="C82" s="18">
        <v>0</v>
      </c>
      <c r="D82" s="18">
        <v>0</v>
      </c>
      <c r="E82" s="45">
        <f t="shared" si="9"/>
        <v>0</v>
      </c>
      <c r="F82" s="47"/>
    </row>
    <row r="83" spans="1:6" s="17" customFormat="1" ht="24" customHeight="1">
      <c r="A83" s="14">
        <v>2010709</v>
      </c>
      <c r="B83" s="15" t="s">
        <v>50</v>
      </c>
      <c r="C83" s="18">
        <v>0</v>
      </c>
      <c r="D83" s="18">
        <v>0</v>
      </c>
      <c r="E83" s="45">
        <f t="shared" si="9"/>
        <v>0</v>
      </c>
      <c r="F83" s="47"/>
    </row>
    <row r="84" spans="1:6" s="17" customFormat="1" ht="24" customHeight="1">
      <c r="A84" s="14">
        <v>2010750</v>
      </c>
      <c r="B84" s="15" t="s">
        <v>16</v>
      </c>
      <c r="C84" s="18">
        <v>0</v>
      </c>
      <c r="D84" s="18">
        <v>0</v>
      </c>
      <c r="E84" s="45">
        <f t="shared" si="9"/>
        <v>0</v>
      </c>
      <c r="F84" s="47"/>
    </row>
    <row r="85" spans="1:6" s="17" customFormat="1" ht="24" customHeight="1">
      <c r="A85" s="14">
        <v>2010799</v>
      </c>
      <c r="B85" s="15" t="s">
        <v>59</v>
      </c>
      <c r="C85" s="18"/>
      <c r="D85" s="18">
        <v>9</v>
      </c>
      <c r="E85" s="45">
        <v>20</v>
      </c>
      <c r="F85" s="47"/>
    </row>
    <row r="86" spans="1:6" s="17" customFormat="1" ht="24" customHeight="1">
      <c r="A86" s="10">
        <v>20108</v>
      </c>
      <c r="B86" s="10" t="s">
        <v>60</v>
      </c>
      <c r="C86" s="13">
        <f>SUM(C87:C94)</f>
        <v>0</v>
      </c>
      <c r="D86" s="116">
        <f t="shared" ref="D86" si="11">SUM(D87:D94)</f>
        <v>0</v>
      </c>
      <c r="E86" s="45">
        <f t="shared" si="9"/>
        <v>0</v>
      </c>
      <c r="F86" s="47"/>
    </row>
    <row r="87" spans="1:6" ht="24" customHeight="1">
      <c r="A87" s="14">
        <v>2010801</v>
      </c>
      <c r="B87" s="15" t="s">
        <v>7</v>
      </c>
      <c r="C87" s="18"/>
      <c r="D87" s="18"/>
      <c r="E87" s="45">
        <f t="shared" si="9"/>
        <v>0</v>
      </c>
      <c r="F87" s="47"/>
    </row>
    <row r="88" spans="1:6" s="17" customFormat="1" ht="24" customHeight="1">
      <c r="A88" s="14">
        <v>2010802</v>
      </c>
      <c r="B88" s="15" t="s">
        <v>8</v>
      </c>
      <c r="C88" s="18"/>
      <c r="D88" s="18"/>
      <c r="E88" s="45">
        <f t="shared" si="9"/>
        <v>0</v>
      </c>
      <c r="F88" s="47"/>
    </row>
    <row r="89" spans="1:6" s="17" customFormat="1" ht="24" customHeight="1">
      <c r="A89" s="14">
        <v>2010803</v>
      </c>
      <c r="B89" s="15" t="s">
        <v>9</v>
      </c>
      <c r="C89" s="18"/>
      <c r="D89" s="18"/>
      <c r="E89" s="45">
        <f t="shared" si="9"/>
        <v>0</v>
      </c>
      <c r="F89" s="47"/>
    </row>
    <row r="90" spans="1:6" s="17" customFormat="1" ht="24" customHeight="1">
      <c r="A90" s="14">
        <v>2010804</v>
      </c>
      <c r="B90" s="15" t="s">
        <v>61</v>
      </c>
      <c r="C90" s="18"/>
      <c r="D90" s="18"/>
      <c r="E90" s="45">
        <f t="shared" si="9"/>
        <v>0</v>
      </c>
      <c r="F90" s="47"/>
    </row>
    <row r="91" spans="1:6" s="17" customFormat="1" ht="24" customHeight="1">
      <c r="A91" s="14">
        <v>2010805</v>
      </c>
      <c r="B91" s="15" t="s">
        <v>62</v>
      </c>
      <c r="C91" s="18"/>
      <c r="D91" s="18"/>
      <c r="E91" s="45">
        <f t="shared" si="9"/>
        <v>0</v>
      </c>
      <c r="F91" s="47"/>
    </row>
    <row r="92" spans="1:6" s="17" customFormat="1" ht="24" customHeight="1">
      <c r="A92" s="14">
        <v>2010806</v>
      </c>
      <c r="B92" s="15" t="s">
        <v>50</v>
      </c>
      <c r="C92" s="18"/>
      <c r="D92" s="18"/>
      <c r="E92" s="45">
        <f t="shared" si="9"/>
        <v>0</v>
      </c>
      <c r="F92" s="47"/>
    </row>
    <row r="93" spans="1:6" s="17" customFormat="1" ht="24" customHeight="1">
      <c r="A93" s="14">
        <v>2010850</v>
      </c>
      <c r="B93" s="15" t="s">
        <v>16</v>
      </c>
      <c r="C93" s="18"/>
      <c r="D93" s="18"/>
      <c r="E93" s="45">
        <f t="shared" si="9"/>
        <v>0</v>
      </c>
      <c r="F93" s="47"/>
    </row>
    <row r="94" spans="1:6" s="17" customFormat="1" ht="24" customHeight="1">
      <c r="A94" s="14">
        <v>2010899</v>
      </c>
      <c r="B94" s="15" t="s">
        <v>63</v>
      </c>
      <c r="C94" s="18"/>
      <c r="D94" s="18"/>
      <c r="E94" s="45">
        <f t="shared" si="9"/>
        <v>0</v>
      </c>
      <c r="F94" s="47"/>
    </row>
    <row r="95" spans="1:6" s="17" customFormat="1" ht="24" customHeight="1">
      <c r="A95" s="10">
        <v>20109</v>
      </c>
      <c r="B95" s="10" t="s">
        <v>64</v>
      </c>
      <c r="C95" s="13">
        <f>SUM(C96:C104)</f>
        <v>0</v>
      </c>
      <c r="D95" s="116">
        <f t="shared" ref="D95" si="12">SUM(D96:D104)</f>
        <v>0</v>
      </c>
      <c r="E95" s="45">
        <f t="shared" si="9"/>
        <v>0</v>
      </c>
      <c r="F95" s="47"/>
    </row>
    <row r="96" spans="1:6" s="17" customFormat="1" ht="24" customHeight="1">
      <c r="A96" s="14">
        <v>2010901</v>
      </c>
      <c r="B96" s="15" t="s">
        <v>7</v>
      </c>
      <c r="C96" s="18">
        <v>0</v>
      </c>
      <c r="D96" s="18">
        <v>0</v>
      </c>
      <c r="E96" s="45">
        <f t="shared" si="9"/>
        <v>0</v>
      </c>
      <c r="F96" s="47"/>
    </row>
    <row r="97" spans="1:6" s="17" customFormat="1" ht="24" customHeight="1">
      <c r="A97" s="14">
        <v>2010902</v>
      </c>
      <c r="B97" s="15" t="s">
        <v>8</v>
      </c>
      <c r="C97" s="18">
        <v>0</v>
      </c>
      <c r="D97" s="18">
        <v>0</v>
      </c>
      <c r="E97" s="45">
        <f t="shared" si="9"/>
        <v>0</v>
      </c>
      <c r="F97" s="47"/>
    </row>
    <row r="98" spans="1:6" s="17" customFormat="1" ht="24" customHeight="1">
      <c r="A98" s="14">
        <v>2010903</v>
      </c>
      <c r="B98" s="15" t="s">
        <v>9</v>
      </c>
      <c r="C98" s="18">
        <v>0</v>
      </c>
      <c r="D98" s="18">
        <v>0</v>
      </c>
      <c r="E98" s="45">
        <f t="shared" si="9"/>
        <v>0</v>
      </c>
      <c r="F98" s="47"/>
    </row>
    <row r="99" spans="1:6" s="17" customFormat="1" ht="24" customHeight="1">
      <c r="A99" s="14">
        <v>2010904</v>
      </c>
      <c r="B99" s="15" t="s">
        <v>65</v>
      </c>
      <c r="C99" s="18">
        <v>0</v>
      </c>
      <c r="D99" s="18">
        <v>0</v>
      </c>
      <c r="E99" s="45">
        <f t="shared" si="9"/>
        <v>0</v>
      </c>
      <c r="F99" s="47"/>
    </row>
    <row r="100" spans="1:6" s="17" customFormat="1" ht="24" customHeight="1">
      <c r="A100" s="14">
        <v>2010905</v>
      </c>
      <c r="B100" s="15" t="s">
        <v>66</v>
      </c>
      <c r="C100" s="18">
        <v>0</v>
      </c>
      <c r="D100" s="18">
        <v>0</v>
      </c>
      <c r="E100" s="45">
        <f t="shared" si="9"/>
        <v>0</v>
      </c>
      <c r="F100" s="47"/>
    </row>
    <row r="101" spans="1:6" s="17" customFormat="1" ht="24" customHeight="1">
      <c r="A101" s="14">
        <v>2010907</v>
      </c>
      <c r="B101" s="15" t="s">
        <v>67</v>
      </c>
      <c r="C101" s="18">
        <v>0</v>
      </c>
      <c r="D101" s="18">
        <v>0</v>
      </c>
      <c r="E101" s="45">
        <f t="shared" si="9"/>
        <v>0</v>
      </c>
      <c r="F101" s="47"/>
    </row>
    <row r="102" spans="1:6" s="17" customFormat="1" ht="24" customHeight="1">
      <c r="A102" s="14">
        <v>2010908</v>
      </c>
      <c r="B102" s="15" t="s">
        <v>50</v>
      </c>
      <c r="C102" s="18">
        <v>0</v>
      </c>
      <c r="D102" s="18">
        <v>0</v>
      </c>
      <c r="E102" s="45">
        <f t="shared" si="9"/>
        <v>0</v>
      </c>
      <c r="F102" s="47"/>
    </row>
    <row r="103" spans="1:6" s="17" customFormat="1" ht="24" customHeight="1">
      <c r="A103" s="14">
        <v>2010950</v>
      </c>
      <c r="B103" s="15" t="s">
        <v>16</v>
      </c>
      <c r="C103" s="18">
        <v>0</v>
      </c>
      <c r="D103" s="18">
        <v>0</v>
      </c>
      <c r="E103" s="45">
        <f t="shared" si="9"/>
        <v>0</v>
      </c>
      <c r="F103" s="47"/>
    </row>
    <row r="104" spans="1:6" s="17" customFormat="1" ht="24" customHeight="1">
      <c r="A104" s="14">
        <v>2010999</v>
      </c>
      <c r="B104" s="15" t="s">
        <v>68</v>
      </c>
      <c r="C104" s="18"/>
      <c r="D104" s="18"/>
      <c r="E104" s="45">
        <f t="shared" si="9"/>
        <v>0</v>
      </c>
      <c r="F104" s="47"/>
    </row>
    <row r="105" spans="1:6" ht="24" customHeight="1">
      <c r="A105" s="10">
        <v>20110</v>
      </c>
      <c r="B105" s="10" t="s">
        <v>69</v>
      </c>
      <c r="C105" s="13">
        <f>SUM(C106:C119)</f>
        <v>0</v>
      </c>
      <c r="D105" s="116">
        <f t="shared" ref="D105" si="13">SUM(D106:D119)</f>
        <v>0</v>
      </c>
      <c r="E105" s="45">
        <f t="shared" si="9"/>
        <v>0</v>
      </c>
      <c r="F105" s="47"/>
    </row>
    <row r="106" spans="1:6" s="17" customFormat="1" ht="24" customHeight="1">
      <c r="A106" s="14">
        <v>2011001</v>
      </c>
      <c r="B106" s="15" t="s">
        <v>7</v>
      </c>
      <c r="C106" s="18">
        <v>0</v>
      </c>
      <c r="D106" s="18">
        <v>0</v>
      </c>
      <c r="E106" s="45">
        <f t="shared" si="9"/>
        <v>0</v>
      </c>
      <c r="F106" s="47"/>
    </row>
    <row r="107" spans="1:6" s="17" customFormat="1" ht="24" customHeight="1">
      <c r="A107" s="14">
        <v>2011002</v>
      </c>
      <c r="B107" s="15" t="s">
        <v>8</v>
      </c>
      <c r="C107" s="18">
        <v>0</v>
      </c>
      <c r="D107" s="18">
        <v>0</v>
      </c>
      <c r="E107" s="45">
        <f t="shared" si="9"/>
        <v>0</v>
      </c>
      <c r="F107" s="47"/>
    </row>
    <row r="108" spans="1:6" s="17" customFormat="1" ht="24" customHeight="1">
      <c r="A108" s="14">
        <v>2011003</v>
      </c>
      <c r="B108" s="15" t="s">
        <v>9</v>
      </c>
      <c r="C108" s="18">
        <v>0</v>
      </c>
      <c r="D108" s="18">
        <v>0</v>
      </c>
      <c r="E108" s="45">
        <f t="shared" si="9"/>
        <v>0</v>
      </c>
      <c r="F108" s="47"/>
    </row>
    <row r="109" spans="1:6" ht="24" customHeight="1">
      <c r="A109" s="14">
        <v>2011004</v>
      </c>
      <c r="B109" s="15" t="s">
        <v>70</v>
      </c>
      <c r="C109" s="18"/>
      <c r="D109" s="18"/>
      <c r="E109" s="45">
        <f t="shared" si="9"/>
        <v>0</v>
      </c>
      <c r="F109" s="47"/>
    </row>
    <row r="110" spans="1:6" s="17" customFormat="1" ht="24" customHeight="1">
      <c r="A110" s="14">
        <v>2011005</v>
      </c>
      <c r="B110" s="15" t="s">
        <v>71</v>
      </c>
      <c r="C110" s="18"/>
      <c r="D110" s="18"/>
      <c r="E110" s="45">
        <f t="shared" si="9"/>
        <v>0</v>
      </c>
      <c r="F110" s="47"/>
    </row>
    <row r="111" spans="1:6" s="17" customFormat="1" ht="24" customHeight="1">
      <c r="A111" s="14">
        <v>2011006</v>
      </c>
      <c r="B111" s="15" t="s">
        <v>72</v>
      </c>
      <c r="C111" s="18"/>
      <c r="D111" s="18"/>
      <c r="E111" s="45">
        <f t="shared" si="9"/>
        <v>0</v>
      </c>
      <c r="F111" s="47"/>
    </row>
    <row r="112" spans="1:6" ht="24" customHeight="1">
      <c r="A112" s="14">
        <v>2011007</v>
      </c>
      <c r="B112" s="15" t="s">
        <v>73</v>
      </c>
      <c r="C112" s="18"/>
      <c r="D112" s="18"/>
      <c r="E112" s="45">
        <f t="shared" si="9"/>
        <v>0</v>
      </c>
      <c r="F112" s="47"/>
    </row>
    <row r="113" spans="1:6" s="17" customFormat="1" ht="24" customHeight="1">
      <c r="A113" s="14">
        <v>2011008</v>
      </c>
      <c r="B113" s="15" t="s">
        <v>74</v>
      </c>
      <c r="C113" s="18"/>
      <c r="D113" s="18"/>
      <c r="E113" s="45">
        <f t="shared" si="9"/>
        <v>0</v>
      </c>
      <c r="F113" s="47"/>
    </row>
    <row r="114" spans="1:6" s="17" customFormat="1" ht="24" customHeight="1">
      <c r="A114" s="14">
        <v>2011009</v>
      </c>
      <c r="B114" s="15" t="s">
        <v>75</v>
      </c>
      <c r="C114" s="18"/>
      <c r="D114" s="18"/>
      <c r="E114" s="45">
        <f t="shared" si="9"/>
        <v>0</v>
      </c>
      <c r="F114" s="47"/>
    </row>
    <row r="115" spans="1:6" s="17" customFormat="1" ht="24" customHeight="1">
      <c r="A115" s="14">
        <v>2011010</v>
      </c>
      <c r="B115" s="15" t="s">
        <v>76</v>
      </c>
      <c r="C115" s="18"/>
      <c r="D115" s="18"/>
      <c r="E115" s="45">
        <f t="shared" si="9"/>
        <v>0</v>
      </c>
      <c r="F115" s="47"/>
    </row>
    <row r="116" spans="1:6" s="17" customFormat="1" ht="24" customHeight="1">
      <c r="A116" s="14">
        <v>2011011</v>
      </c>
      <c r="B116" s="15" t="s">
        <v>77</v>
      </c>
      <c r="C116" s="18"/>
      <c r="D116" s="18"/>
      <c r="E116" s="45">
        <f t="shared" si="9"/>
        <v>0</v>
      </c>
      <c r="F116" s="47"/>
    </row>
    <row r="117" spans="1:6" s="17" customFormat="1" ht="24" customHeight="1">
      <c r="A117" s="14">
        <v>2011012</v>
      </c>
      <c r="B117" s="15" t="s">
        <v>78</v>
      </c>
      <c r="C117" s="18"/>
      <c r="D117" s="18"/>
      <c r="E117" s="45">
        <f t="shared" si="9"/>
        <v>0</v>
      </c>
      <c r="F117" s="47"/>
    </row>
    <row r="118" spans="1:6" ht="24" customHeight="1">
      <c r="A118" s="14">
        <v>2011050</v>
      </c>
      <c r="B118" s="15" t="s">
        <v>16</v>
      </c>
      <c r="C118" s="18"/>
      <c r="D118" s="18"/>
      <c r="E118" s="45">
        <f t="shared" si="9"/>
        <v>0</v>
      </c>
      <c r="F118" s="47"/>
    </row>
    <row r="119" spans="1:6" s="17" customFormat="1" ht="24" customHeight="1">
      <c r="A119" s="14">
        <v>2011099</v>
      </c>
      <c r="B119" s="15" t="s">
        <v>79</v>
      </c>
      <c r="C119" s="18"/>
      <c r="D119" s="18"/>
      <c r="E119" s="45">
        <f t="shared" si="9"/>
        <v>0</v>
      </c>
      <c r="F119" s="47"/>
    </row>
    <row r="120" spans="1:6" s="17" customFormat="1" ht="24" customHeight="1">
      <c r="A120" s="10">
        <v>20111</v>
      </c>
      <c r="B120" s="10" t="s">
        <v>80</v>
      </c>
      <c r="C120" s="13">
        <f>SUM(C121:C128)</f>
        <v>0</v>
      </c>
      <c r="D120" s="116">
        <f t="shared" ref="D120" si="14">SUM(D121:D128)</f>
        <v>16</v>
      </c>
      <c r="E120" s="45">
        <v>21</v>
      </c>
      <c r="F120" s="47"/>
    </row>
    <row r="121" spans="1:6" s="17" customFormat="1" ht="24" customHeight="1">
      <c r="A121" s="14">
        <v>2011101</v>
      </c>
      <c r="B121" s="15" t="s">
        <v>7</v>
      </c>
      <c r="C121" s="18"/>
      <c r="D121" s="18"/>
      <c r="E121" s="45">
        <f t="shared" si="9"/>
        <v>0</v>
      </c>
      <c r="F121" s="47"/>
    </row>
    <row r="122" spans="1:6" ht="24" customHeight="1">
      <c r="A122" s="14">
        <v>2011102</v>
      </c>
      <c r="B122" s="15" t="s">
        <v>8</v>
      </c>
      <c r="C122" s="18"/>
      <c r="D122" s="18"/>
      <c r="E122" s="45">
        <f t="shared" si="9"/>
        <v>0</v>
      </c>
      <c r="F122" s="47"/>
    </row>
    <row r="123" spans="1:6" s="17" customFormat="1" ht="24" customHeight="1">
      <c r="A123" s="14">
        <v>2011103</v>
      </c>
      <c r="B123" s="15" t="s">
        <v>9</v>
      </c>
      <c r="C123" s="18"/>
      <c r="D123" s="18"/>
      <c r="E123" s="45">
        <f t="shared" si="9"/>
        <v>0</v>
      </c>
      <c r="F123" s="47"/>
    </row>
    <row r="124" spans="1:6" s="17" customFormat="1" ht="24" customHeight="1">
      <c r="A124" s="14">
        <v>2011104</v>
      </c>
      <c r="B124" s="15" t="s">
        <v>81</v>
      </c>
      <c r="C124" s="18"/>
      <c r="D124" s="18"/>
      <c r="E124" s="45">
        <f t="shared" si="9"/>
        <v>0</v>
      </c>
      <c r="F124" s="47"/>
    </row>
    <row r="125" spans="1:6" s="17" customFormat="1" ht="24" customHeight="1">
      <c r="A125" s="14">
        <v>2011105</v>
      </c>
      <c r="B125" s="15" t="s">
        <v>82</v>
      </c>
      <c r="C125" s="18"/>
      <c r="D125" s="18"/>
      <c r="E125" s="45">
        <f t="shared" si="9"/>
        <v>0</v>
      </c>
      <c r="F125" s="47"/>
    </row>
    <row r="126" spans="1:6" s="17" customFormat="1" ht="24" customHeight="1">
      <c r="A126" s="14">
        <v>2011106</v>
      </c>
      <c r="B126" s="15" t="s">
        <v>83</v>
      </c>
      <c r="C126" s="18"/>
      <c r="D126" s="18"/>
      <c r="E126" s="45">
        <f t="shared" si="9"/>
        <v>0</v>
      </c>
      <c r="F126" s="47"/>
    </row>
    <row r="127" spans="1:6" s="17" customFormat="1" ht="24" customHeight="1">
      <c r="A127" s="14">
        <v>2011150</v>
      </c>
      <c r="B127" s="15" t="s">
        <v>16</v>
      </c>
      <c r="C127" s="18"/>
      <c r="D127" s="18"/>
      <c r="E127" s="45">
        <f t="shared" si="9"/>
        <v>0</v>
      </c>
      <c r="F127" s="47"/>
    </row>
    <row r="128" spans="1:6" ht="24" customHeight="1">
      <c r="A128" s="14">
        <v>2011199</v>
      </c>
      <c r="B128" s="15" t="s">
        <v>84</v>
      </c>
      <c r="C128" s="18"/>
      <c r="D128" s="18">
        <v>16</v>
      </c>
      <c r="E128" s="45">
        <v>21</v>
      </c>
      <c r="F128" s="47"/>
    </row>
    <row r="129" spans="1:6" s="17" customFormat="1" ht="24" customHeight="1">
      <c r="A129" s="10">
        <v>20113</v>
      </c>
      <c r="B129" s="10" t="s">
        <v>85</v>
      </c>
      <c r="C129" s="20">
        <f>SUM(C130:C139)</f>
        <v>0</v>
      </c>
      <c r="D129" s="118">
        <f t="shared" ref="D129" si="15">SUM(D130:D139)</f>
        <v>0</v>
      </c>
      <c r="E129" s="45">
        <f t="shared" si="9"/>
        <v>0</v>
      </c>
      <c r="F129" s="47"/>
    </row>
    <row r="130" spans="1:6" s="17" customFormat="1" ht="24" customHeight="1">
      <c r="A130" s="14">
        <v>2011301</v>
      </c>
      <c r="B130" s="15" t="s">
        <v>7</v>
      </c>
      <c r="C130" s="21"/>
      <c r="D130" s="21"/>
      <c r="E130" s="45">
        <f t="shared" si="9"/>
        <v>0</v>
      </c>
      <c r="F130" s="47"/>
    </row>
    <row r="131" spans="1:6" s="17" customFormat="1" ht="24" customHeight="1">
      <c r="A131" s="14">
        <v>2011302</v>
      </c>
      <c r="B131" s="15" t="s">
        <v>8</v>
      </c>
      <c r="C131" s="21"/>
      <c r="D131" s="21"/>
      <c r="E131" s="45">
        <f t="shared" si="9"/>
        <v>0</v>
      </c>
      <c r="F131" s="47"/>
    </row>
    <row r="132" spans="1:6" s="17" customFormat="1" ht="24" customHeight="1">
      <c r="A132" s="14">
        <v>2011303</v>
      </c>
      <c r="B132" s="15" t="s">
        <v>9</v>
      </c>
      <c r="C132" s="21"/>
      <c r="D132" s="21"/>
      <c r="E132" s="45">
        <f t="shared" si="9"/>
        <v>0</v>
      </c>
      <c r="F132" s="47"/>
    </row>
    <row r="133" spans="1:6" s="17" customFormat="1" ht="24" customHeight="1">
      <c r="A133" s="14">
        <v>2011304</v>
      </c>
      <c r="B133" s="15" t="s">
        <v>86</v>
      </c>
      <c r="C133" s="21"/>
      <c r="D133" s="21"/>
      <c r="E133" s="45">
        <f t="shared" si="9"/>
        <v>0</v>
      </c>
      <c r="F133" s="47"/>
    </row>
    <row r="134" spans="1:6" ht="24" customHeight="1">
      <c r="A134" s="14">
        <v>2011305</v>
      </c>
      <c r="B134" s="15" t="s">
        <v>87</v>
      </c>
      <c r="C134" s="21"/>
      <c r="D134" s="21"/>
      <c r="E134" s="45">
        <f t="shared" ref="E134:E197" si="16">D134-C134</f>
        <v>0</v>
      </c>
      <c r="F134" s="47"/>
    </row>
    <row r="135" spans="1:6" s="17" customFormat="1" ht="24" customHeight="1">
      <c r="A135" s="14">
        <v>2011306</v>
      </c>
      <c r="B135" s="15" t="s">
        <v>88</v>
      </c>
      <c r="C135" s="21"/>
      <c r="D135" s="21"/>
      <c r="E135" s="45">
        <f t="shared" si="16"/>
        <v>0</v>
      </c>
      <c r="F135" s="47"/>
    </row>
    <row r="136" spans="1:6" s="17" customFormat="1" ht="24" customHeight="1">
      <c r="A136" s="14">
        <v>2011307</v>
      </c>
      <c r="B136" s="15" t="s">
        <v>89</v>
      </c>
      <c r="C136" s="21"/>
      <c r="D136" s="21"/>
      <c r="E136" s="45">
        <f t="shared" si="16"/>
        <v>0</v>
      </c>
      <c r="F136" s="47"/>
    </row>
    <row r="137" spans="1:6" s="17" customFormat="1" ht="24" customHeight="1">
      <c r="A137" s="14">
        <v>2011308</v>
      </c>
      <c r="B137" s="15" t="s">
        <v>90</v>
      </c>
      <c r="C137" s="21"/>
      <c r="D137" s="21"/>
      <c r="E137" s="45">
        <f t="shared" si="16"/>
        <v>0</v>
      </c>
      <c r="F137" s="47"/>
    </row>
    <row r="138" spans="1:6" s="17" customFormat="1" ht="24" customHeight="1">
      <c r="A138" s="14">
        <v>2011350</v>
      </c>
      <c r="B138" s="15" t="s">
        <v>16</v>
      </c>
      <c r="C138" s="21"/>
      <c r="D138" s="21"/>
      <c r="E138" s="45">
        <f t="shared" si="16"/>
        <v>0</v>
      </c>
      <c r="F138" s="47"/>
    </row>
    <row r="139" spans="1:6" ht="24" customHeight="1">
      <c r="A139" s="14">
        <v>2011399</v>
      </c>
      <c r="B139" s="15" t="s">
        <v>91</v>
      </c>
      <c r="C139" s="21"/>
      <c r="D139" s="21"/>
      <c r="E139" s="45">
        <f t="shared" si="16"/>
        <v>0</v>
      </c>
      <c r="F139" s="47"/>
    </row>
    <row r="140" spans="1:6" s="17" customFormat="1" ht="24" customHeight="1">
      <c r="A140" s="10">
        <v>20114</v>
      </c>
      <c r="B140" s="10" t="s">
        <v>92</v>
      </c>
      <c r="C140" s="20">
        <f>SUM(C141:C151)</f>
        <v>0</v>
      </c>
      <c r="D140" s="118">
        <f t="shared" ref="D140" si="17">SUM(D141:D151)</f>
        <v>0</v>
      </c>
      <c r="E140" s="45">
        <f t="shared" si="16"/>
        <v>0</v>
      </c>
      <c r="F140" s="47"/>
    </row>
    <row r="141" spans="1:6" s="17" customFormat="1" ht="24" customHeight="1">
      <c r="A141" s="14">
        <v>2011401</v>
      </c>
      <c r="B141" s="15" t="s">
        <v>7</v>
      </c>
      <c r="C141" s="21">
        <v>0</v>
      </c>
      <c r="D141" s="21">
        <v>0</v>
      </c>
      <c r="E141" s="45">
        <f t="shared" si="16"/>
        <v>0</v>
      </c>
      <c r="F141" s="47"/>
    </row>
    <row r="142" spans="1:6" s="17" customFormat="1" ht="24" customHeight="1">
      <c r="A142" s="14">
        <v>2011402</v>
      </c>
      <c r="B142" s="15" t="s">
        <v>8</v>
      </c>
      <c r="C142" s="21">
        <v>0</v>
      </c>
      <c r="D142" s="21">
        <v>0</v>
      </c>
      <c r="E142" s="45">
        <f t="shared" si="16"/>
        <v>0</v>
      </c>
      <c r="F142" s="47"/>
    </row>
    <row r="143" spans="1:6" ht="24" customHeight="1">
      <c r="A143" s="14">
        <v>2011403</v>
      </c>
      <c r="B143" s="15" t="s">
        <v>9</v>
      </c>
      <c r="C143" s="18">
        <v>0</v>
      </c>
      <c r="D143" s="18">
        <v>0</v>
      </c>
      <c r="E143" s="45">
        <f t="shared" si="16"/>
        <v>0</v>
      </c>
      <c r="F143" s="47"/>
    </row>
    <row r="144" spans="1:6" s="17" customFormat="1" ht="24" customHeight="1">
      <c r="A144" s="14">
        <v>2011404</v>
      </c>
      <c r="B144" s="15" t="s">
        <v>93</v>
      </c>
      <c r="C144" s="18">
        <v>0</v>
      </c>
      <c r="D144" s="18">
        <v>0</v>
      </c>
      <c r="E144" s="45">
        <f t="shared" si="16"/>
        <v>0</v>
      </c>
      <c r="F144" s="47"/>
    </row>
    <row r="145" spans="1:6" s="17" customFormat="1" ht="24" customHeight="1">
      <c r="A145" s="14">
        <v>2011405</v>
      </c>
      <c r="B145" s="15" t="s">
        <v>94</v>
      </c>
      <c r="C145" s="18">
        <v>0</v>
      </c>
      <c r="D145" s="18">
        <v>0</v>
      </c>
      <c r="E145" s="45">
        <f t="shared" si="16"/>
        <v>0</v>
      </c>
      <c r="F145" s="47"/>
    </row>
    <row r="146" spans="1:6" s="17" customFormat="1" ht="24" customHeight="1">
      <c r="A146" s="14">
        <v>2011406</v>
      </c>
      <c r="B146" s="15" t="s">
        <v>95</v>
      </c>
      <c r="C146" s="18">
        <v>0</v>
      </c>
      <c r="D146" s="18">
        <v>0</v>
      </c>
      <c r="E146" s="45">
        <f t="shared" si="16"/>
        <v>0</v>
      </c>
      <c r="F146" s="47"/>
    </row>
    <row r="147" spans="1:6" ht="24" customHeight="1">
      <c r="A147" s="14">
        <v>2011407</v>
      </c>
      <c r="B147" s="15" t="s">
        <v>96</v>
      </c>
      <c r="C147" s="22">
        <v>0</v>
      </c>
      <c r="D147" s="22">
        <v>0</v>
      </c>
      <c r="E147" s="45">
        <f t="shared" si="16"/>
        <v>0</v>
      </c>
      <c r="F147" s="47"/>
    </row>
    <row r="148" spans="1:6" s="17" customFormat="1" ht="24" customHeight="1">
      <c r="A148" s="14">
        <v>2011408</v>
      </c>
      <c r="B148" s="15" t="s">
        <v>97</v>
      </c>
      <c r="C148" s="18">
        <v>0</v>
      </c>
      <c r="D148" s="18">
        <v>0</v>
      </c>
      <c r="E148" s="45">
        <f t="shared" si="16"/>
        <v>0</v>
      </c>
      <c r="F148" s="47"/>
    </row>
    <row r="149" spans="1:6" s="12" customFormat="1" ht="24" customHeight="1">
      <c r="A149" s="14">
        <v>2011409</v>
      </c>
      <c r="B149" s="15" t="s">
        <v>98</v>
      </c>
      <c r="C149" s="8">
        <v>0</v>
      </c>
      <c r="D149" s="8">
        <v>0</v>
      </c>
      <c r="E149" s="45">
        <f t="shared" si="16"/>
        <v>0</v>
      </c>
      <c r="F149" s="47"/>
    </row>
    <row r="150" spans="1:6" ht="24" customHeight="1">
      <c r="A150" s="14">
        <v>2011450</v>
      </c>
      <c r="B150" s="15" t="s">
        <v>16</v>
      </c>
      <c r="C150" s="21">
        <v>0</v>
      </c>
      <c r="D150" s="21">
        <v>0</v>
      </c>
      <c r="E150" s="45">
        <f t="shared" si="16"/>
        <v>0</v>
      </c>
      <c r="F150" s="47"/>
    </row>
    <row r="151" spans="1:6" s="17" customFormat="1" ht="24" customHeight="1">
      <c r="A151" s="14">
        <v>2011499</v>
      </c>
      <c r="B151" s="15" t="s">
        <v>99</v>
      </c>
      <c r="C151" s="18">
        <v>0</v>
      </c>
      <c r="D151" s="18">
        <v>0</v>
      </c>
      <c r="E151" s="45">
        <f t="shared" si="16"/>
        <v>0</v>
      </c>
      <c r="F151" s="47"/>
    </row>
    <row r="152" spans="1:6" s="17" customFormat="1" ht="24" customHeight="1">
      <c r="A152" s="10">
        <v>20115</v>
      </c>
      <c r="B152" s="10" t="s">
        <v>100</v>
      </c>
      <c r="C152" s="13">
        <f>SUM(C153:C161)</f>
        <v>0</v>
      </c>
      <c r="D152" s="116">
        <f t="shared" ref="D152" si="18">SUM(D153:D161)</f>
        <v>0</v>
      </c>
      <c r="E152" s="45">
        <f t="shared" si="16"/>
        <v>0</v>
      </c>
      <c r="F152" s="47"/>
    </row>
    <row r="153" spans="1:6" s="17" customFormat="1" ht="24" customHeight="1">
      <c r="A153" s="14">
        <v>2011501</v>
      </c>
      <c r="B153" s="15" t="s">
        <v>7</v>
      </c>
      <c r="C153" s="18"/>
      <c r="D153" s="18"/>
      <c r="E153" s="45">
        <f t="shared" si="16"/>
        <v>0</v>
      </c>
      <c r="F153" s="47"/>
    </row>
    <row r="154" spans="1:6" ht="24" customHeight="1">
      <c r="A154" s="14">
        <v>2011502</v>
      </c>
      <c r="B154" s="15" t="s">
        <v>8</v>
      </c>
      <c r="C154" s="18"/>
      <c r="D154" s="18"/>
      <c r="E154" s="45">
        <f t="shared" si="16"/>
        <v>0</v>
      </c>
      <c r="F154" s="47"/>
    </row>
    <row r="155" spans="1:6" s="12" customFormat="1" ht="24" customHeight="1">
      <c r="A155" s="14">
        <v>2011503</v>
      </c>
      <c r="B155" s="15" t="s">
        <v>9</v>
      </c>
      <c r="C155" s="18"/>
      <c r="D155" s="18"/>
      <c r="E155" s="45">
        <f t="shared" si="16"/>
        <v>0</v>
      </c>
      <c r="F155" s="47"/>
    </row>
    <row r="156" spans="1:6" ht="24" customHeight="1">
      <c r="A156" s="14">
        <v>2011504</v>
      </c>
      <c r="B156" s="15" t="s">
        <v>101</v>
      </c>
      <c r="C156" s="18"/>
      <c r="D156" s="18"/>
      <c r="E156" s="45">
        <f t="shared" si="16"/>
        <v>0</v>
      </c>
      <c r="F156" s="47"/>
    </row>
    <row r="157" spans="1:6" s="17" customFormat="1" ht="24" customHeight="1">
      <c r="A157" s="14">
        <v>2011505</v>
      </c>
      <c r="B157" s="15" t="s">
        <v>102</v>
      </c>
      <c r="C157" s="18"/>
      <c r="D157" s="18"/>
      <c r="E157" s="45">
        <f t="shared" si="16"/>
        <v>0</v>
      </c>
      <c r="F157" s="47"/>
    </row>
    <row r="158" spans="1:6" s="17" customFormat="1" ht="24" customHeight="1">
      <c r="A158" s="14">
        <v>2011506</v>
      </c>
      <c r="B158" s="15" t="s">
        <v>103</v>
      </c>
      <c r="C158" s="18"/>
      <c r="D158" s="18"/>
      <c r="E158" s="45">
        <f t="shared" si="16"/>
        <v>0</v>
      </c>
      <c r="F158" s="47"/>
    </row>
    <row r="159" spans="1:6" ht="24" customHeight="1">
      <c r="A159" s="14">
        <v>2011507</v>
      </c>
      <c r="B159" s="15" t="s">
        <v>50</v>
      </c>
      <c r="C159" s="18"/>
      <c r="D159" s="18"/>
      <c r="E159" s="45">
        <f t="shared" si="16"/>
        <v>0</v>
      </c>
      <c r="F159" s="47"/>
    </row>
    <row r="160" spans="1:6" s="17" customFormat="1" ht="24" customHeight="1">
      <c r="A160" s="14">
        <v>2011550</v>
      </c>
      <c r="B160" s="15" t="s">
        <v>16</v>
      </c>
      <c r="C160" s="18"/>
      <c r="D160" s="18"/>
      <c r="E160" s="45">
        <f t="shared" si="16"/>
        <v>0</v>
      </c>
      <c r="F160" s="47"/>
    </row>
    <row r="161" spans="1:6" s="17" customFormat="1" ht="24" customHeight="1">
      <c r="A161" s="14">
        <v>2011599</v>
      </c>
      <c r="B161" s="15" t="s">
        <v>104</v>
      </c>
      <c r="C161" s="18"/>
      <c r="D161" s="18"/>
      <c r="E161" s="45">
        <f t="shared" si="16"/>
        <v>0</v>
      </c>
      <c r="F161" s="47"/>
    </row>
    <row r="162" spans="1:6" s="17" customFormat="1" ht="24" customHeight="1">
      <c r="A162" s="10">
        <v>20117</v>
      </c>
      <c r="B162" s="10" t="s">
        <v>105</v>
      </c>
      <c r="C162" s="13">
        <f>SUM(C163:C174)</f>
        <v>0</v>
      </c>
      <c r="D162" s="116">
        <f t="shared" ref="D162" si="19">SUM(D163:D174)</f>
        <v>0</v>
      </c>
      <c r="E162" s="45">
        <f t="shared" si="16"/>
        <v>0</v>
      </c>
      <c r="F162" s="47"/>
    </row>
    <row r="163" spans="1:6" s="17" customFormat="1" ht="24" customHeight="1">
      <c r="A163" s="14">
        <v>2011701</v>
      </c>
      <c r="B163" s="15" t="s">
        <v>7</v>
      </c>
      <c r="C163" s="18"/>
      <c r="D163" s="18"/>
      <c r="E163" s="45">
        <f t="shared" si="16"/>
        <v>0</v>
      </c>
      <c r="F163" s="47"/>
    </row>
    <row r="164" spans="1:6" s="17" customFormat="1" ht="24" customHeight="1">
      <c r="A164" s="14">
        <v>2011702</v>
      </c>
      <c r="B164" s="15" t="s">
        <v>8</v>
      </c>
      <c r="C164" s="18"/>
      <c r="D164" s="18"/>
      <c r="E164" s="45">
        <f t="shared" si="16"/>
        <v>0</v>
      </c>
      <c r="F164" s="47"/>
    </row>
    <row r="165" spans="1:6" s="17" customFormat="1" ht="24" customHeight="1">
      <c r="A165" s="14">
        <v>2011703</v>
      </c>
      <c r="B165" s="15" t="s">
        <v>9</v>
      </c>
      <c r="C165" s="18">
        <v>0</v>
      </c>
      <c r="D165" s="18">
        <v>0</v>
      </c>
      <c r="E165" s="45">
        <f t="shared" si="16"/>
        <v>0</v>
      </c>
      <c r="F165" s="47"/>
    </row>
    <row r="166" spans="1:6" s="17" customFormat="1" ht="24" customHeight="1">
      <c r="A166" s="14">
        <v>2011704</v>
      </c>
      <c r="B166" s="15" t="s">
        <v>106</v>
      </c>
      <c r="C166" s="18">
        <v>0</v>
      </c>
      <c r="D166" s="18">
        <v>0</v>
      </c>
      <c r="E166" s="45">
        <f t="shared" si="16"/>
        <v>0</v>
      </c>
      <c r="F166" s="47"/>
    </row>
    <row r="167" spans="1:6" s="17" customFormat="1" ht="24" customHeight="1">
      <c r="A167" s="14">
        <v>2011705</v>
      </c>
      <c r="B167" s="15" t="s">
        <v>107</v>
      </c>
      <c r="C167" s="18">
        <v>0</v>
      </c>
      <c r="D167" s="18">
        <v>0</v>
      </c>
      <c r="E167" s="45">
        <f t="shared" si="16"/>
        <v>0</v>
      </c>
      <c r="F167" s="47"/>
    </row>
    <row r="168" spans="1:6" s="17" customFormat="1" ht="24" customHeight="1">
      <c r="A168" s="14">
        <v>2011706</v>
      </c>
      <c r="B168" s="15" t="s">
        <v>108</v>
      </c>
      <c r="C168" s="18">
        <v>0</v>
      </c>
      <c r="D168" s="18">
        <v>0</v>
      </c>
      <c r="E168" s="45">
        <f t="shared" si="16"/>
        <v>0</v>
      </c>
      <c r="F168" s="47"/>
    </row>
    <row r="169" spans="1:6" s="17" customFormat="1" ht="24" customHeight="1">
      <c r="A169" s="14">
        <v>2011707</v>
      </c>
      <c r="B169" s="15" t="s">
        <v>109</v>
      </c>
      <c r="C169" s="18">
        <v>0</v>
      </c>
      <c r="D169" s="18">
        <v>0</v>
      </c>
      <c r="E169" s="45">
        <f t="shared" si="16"/>
        <v>0</v>
      </c>
      <c r="F169" s="47"/>
    </row>
    <row r="170" spans="1:6" s="17" customFormat="1" ht="24" customHeight="1">
      <c r="A170" s="14">
        <v>2011708</v>
      </c>
      <c r="B170" s="15" t="s">
        <v>110</v>
      </c>
      <c r="C170" s="18">
        <v>0</v>
      </c>
      <c r="D170" s="18">
        <v>0</v>
      </c>
      <c r="E170" s="45">
        <f t="shared" si="16"/>
        <v>0</v>
      </c>
      <c r="F170" s="47"/>
    </row>
    <row r="171" spans="1:6" s="17" customFormat="1" ht="24" customHeight="1">
      <c r="A171" s="14">
        <v>2011709</v>
      </c>
      <c r="B171" s="15" t="s">
        <v>111</v>
      </c>
      <c r="C171" s="18">
        <v>0</v>
      </c>
      <c r="D171" s="18">
        <v>0</v>
      </c>
      <c r="E171" s="45">
        <f t="shared" si="16"/>
        <v>0</v>
      </c>
      <c r="F171" s="47"/>
    </row>
    <row r="172" spans="1:6" ht="24" customHeight="1">
      <c r="A172" s="14">
        <v>2011710</v>
      </c>
      <c r="B172" s="15" t="s">
        <v>50</v>
      </c>
      <c r="C172" s="18">
        <v>0</v>
      </c>
      <c r="D172" s="18">
        <v>0</v>
      </c>
      <c r="E172" s="45">
        <f t="shared" si="16"/>
        <v>0</v>
      </c>
      <c r="F172" s="47"/>
    </row>
    <row r="173" spans="1:6" s="17" customFormat="1" ht="24" customHeight="1">
      <c r="A173" s="14">
        <v>2011750</v>
      </c>
      <c r="B173" s="15" t="s">
        <v>16</v>
      </c>
      <c r="C173" s="18">
        <v>0</v>
      </c>
      <c r="D173" s="18">
        <v>0</v>
      </c>
      <c r="E173" s="45">
        <f t="shared" si="16"/>
        <v>0</v>
      </c>
      <c r="F173" s="47"/>
    </row>
    <row r="174" spans="1:6" s="17" customFormat="1" ht="24" customHeight="1">
      <c r="A174" s="14">
        <v>2011799</v>
      </c>
      <c r="B174" s="15" t="s">
        <v>112</v>
      </c>
      <c r="C174" s="18"/>
      <c r="D174" s="18"/>
      <c r="E174" s="45">
        <f t="shared" si="16"/>
        <v>0</v>
      </c>
      <c r="F174" s="47"/>
    </row>
    <row r="175" spans="1:6" s="17" customFormat="1" ht="24" customHeight="1">
      <c r="A175" s="10">
        <v>20123</v>
      </c>
      <c r="B175" s="10" t="s">
        <v>113</v>
      </c>
      <c r="C175" s="13">
        <f>SUM(C176:C181)</f>
        <v>0</v>
      </c>
      <c r="D175" s="116">
        <f t="shared" ref="D175" si="20">SUM(D176:D181)</f>
        <v>0</v>
      </c>
      <c r="E175" s="45">
        <f t="shared" si="16"/>
        <v>0</v>
      </c>
      <c r="F175" s="47"/>
    </row>
    <row r="176" spans="1:6" s="17" customFormat="1" ht="24" customHeight="1">
      <c r="A176" s="14">
        <v>2012301</v>
      </c>
      <c r="B176" s="15" t="s">
        <v>7</v>
      </c>
      <c r="C176" s="18">
        <v>0</v>
      </c>
      <c r="D176" s="18">
        <v>0</v>
      </c>
      <c r="E176" s="45">
        <f t="shared" si="16"/>
        <v>0</v>
      </c>
      <c r="F176" s="47"/>
    </row>
    <row r="177" spans="1:6" s="17" customFormat="1" ht="24" customHeight="1">
      <c r="A177" s="14">
        <v>2012302</v>
      </c>
      <c r="B177" s="15" t="s">
        <v>8</v>
      </c>
      <c r="C177" s="23">
        <v>0</v>
      </c>
      <c r="D177" s="23">
        <v>0</v>
      </c>
      <c r="E177" s="45">
        <f t="shared" si="16"/>
        <v>0</v>
      </c>
      <c r="F177" s="47"/>
    </row>
    <row r="178" spans="1:6" s="17" customFormat="1" ht="24" customHeight="1">
      <c r="A178" s="14">
        <v>2012303</v>
      </c>
      <c r="B178" s="15" t="s">
        <v>9</v>
      </c>
      <c r="C178" s="18">
        <v>0</v>
      </c>
      <c r="D178" s="18">
        <v>0</v>
      </c>
      <c r="E178" s="45">
        <f t="shared" si="16"/>
        <v>0</v>
      </c>
      <c r="F178" s="47"/>
    </row>
    <row r="179" spans="1:6" s="17" customFormat="1" ht="24" customHeight="1">
      <c r="A179" s="14">
        <v>2012304</v>
      </c>
      <c r="B179" s="15" t="s">
        <v>114</v>
      </c>
      <c r="C179" s="18">
        <v>0</v>
      </c>
      <c r="D179" s="18">
        <v>0</v>
      </c>
      <c r="E179" s="45">
        <f t="shared" si="16"/>
        <v>0</v>
      </c>
      <c r="F179" s="47"/>
    </row>
    <row r="180" spans="1:6" ht="24" customHeight="1">
      <c r="A180" s="14">
        <v>2012350</v>
      </c>
      <c r="B180" s="15" t="s">
        <v>16</v>
      </c>
      <c r="C180" s="18">
        <v>0</v>
      </c>
      <c r="D180" s="18">
        <v>0</v>
      </c>
      <c r="E180" s="45">
        <f t="shared" si="16"/>
        <v>0</v>
      </c>
      <c r="F180" s="47"/>
    </row>
    <row r="181" spans="1:6" s="17" customFormat="1" ht="24" customHeight="1">
      <c r="A181" s="14">
        <v>2012399</v>
      </c>
      <c r="B181" s="15" t="s">
        <v>115</v>
      </c>
      <c r="C181" s="18">
        <v>0</v>
      </c>
      <c r="D181" s="18">
        <v>0</v>
      </c>
      <c r="E181" s="45">
        <f t="shared" si="16"/>
        <v>0</v>
      </c>
      <c r="F181" s="47"/>
    </row>
    <row r="182" spans="1:6" s="17" customFormat="1" ht="24" customHeight="1">
      <c r="A182" s="10">
        <v>20124</v>
      </c>
      <c r="B182" s="10" t="s">
        <v>116</v>
      </c>
      <c r="C182" s="13">
        <f>SUM(C183:C188)</f>
        <v>0</v>
      </c>
      <c r="D182" s="116">
        <f t="shared" ref="D182" si="21">SUM(D183:D188)</f>
        <v>0</v>
      </c>
      <c r="E182" s="45">
        <f t="shared" si="16"/>
        <v>0</v>
      </c>
      <c r="F182" s="47"/>
    </row>
    <row r="183" spans="1:6" s="17" customFormat="1" ht="24" customHeight="1">
      <c r="A183" s="14">
        <v>2012401</v>
      </c>
      <c r="B183" s="15" t="s">
        <v>7</v>
      </c>
      <c r="C183" s="18">
        <v>0</v>
      </c>
      <c r="D183" s="18">
        <v>0</v>
      </c>
      <c r="E183" s="45">
        <f t="shared" si="16"/>
        <v>0</v>
      </c>
      <c r="F183" s="47"/>
    </row>
    <row r="184" spans="1:6" s="17" customFormat="1" ht="24" customHeight="1">
      <c r="A184" s="14">
        <v>2012402</v>
      </c>
      <c r="B184" s="15" t="s">
        <v>8</v>
      </c>
      <c r="C184" s="18">
        <v>0</v>
      </c>
      <c r="D184" s="18">
        <v>0</v>
      </c>
      <c r="E184" s="45">
        <f t="shared" si="16"/>
        <v>0</v>
      </c>
      <c r="F184" s="47"/>
    </row>
    <row r="185" spans="1:6" s="17" customFormat="1" ht="24" customHeight="1">
      <c r="A185" s="14">
        <v>2012403</v>
      </c>
      <c r="B185" s="15" t="s">
        <v>9</v>
      </c>
      <c r="C185" s="18">
        <v>0</v>
      </c>
      <c r="D185" s="18">
        <v>0</v>
      </c>
      <c r="E185" s="45">
        <f t="shared" si="16"/>
        <v>0</v>
      </c>
      <c r="F185" s="47"/>
    </row>
    <row r="186" spans="1:6" ht="24" customHeight="1">
      <c r="A186" s="14">
        <v>2012404</v>
      </c>
      <c r="B186" s="15" t="s">
        <v>117</v>
      </c>
      <c r="C186" s="18">
        <v>0</v>
      </c>
      <c r="D186" s="18">
        <v>0</v>
      </c>
      <c r="E186" s="45">
        <f t="shared" si="16"/>
        <v>0</v>
      </c>
      <c r="F186" s="47"/>
    </row>
    <row r="187" spans="1:6" s="17" customFormat="1" ht="24" customHeight="1">
      <c r="A187" s="14">
        <v>2012450</v>
      </c>
      <c r="B187" s="15" t="s">
        <v>16</v>
      </c>
      <c r="C187" s="18">
        <v>0</v>
      </c>
      <c r="D187" s="18">
        <v>0</v>
      </c>
      <c r="E187" s="45">
        <f t="shared" si="16"/>
        <v>0</v>
      </c>
      <c r="F187" s="47"/>
    </row>
    <row r="188" spans="1:6" s="17" customFormat="1" ht="24" customHeight="1">
      <c r="A188" s="14">
        <v>2012499</v>
      </c>
      <c r="B188" s="15" t="s">
        <v>118</v>
      </c>
      <c r="C188" s="18">
        <v>0</v>
      </c>
      <c r="D188" s="18">
        <v>0</v>
      </c>
      <c r="E188" s="45">
        <f t="shared" si="16"/>
        <v>0</v>
      </c>
      <c r="F188" s="47"/>
    </row>
    <row r="189" spans="1:6" s="17" customFormat="1" ht="24" customHeight="1">
      <c r="A189" s="10">
        <v>20125</v>
      </c>
      <c r="B189" s="10" t="s">
        <v>119</v>
      </c>
      <c r="C189" s="13">
        <f>SUM(C190:C197)</f>
        <v>0</v>
      </c>
      <c r="D189" s="116">
        <f t="shared" ref="D189" si="22">SUM(D190:D197)</f>
        <v>0</v>
      </c>
      <c r="E189" s="45">
        <f t="shared" si="16"/>
        <v>0</v>
      </c>
      <c r="F189" s="47"/>
    </row>
    <row r="190" spans="1:6" s="17" customFormat="1" ht="24" customHeight="1">
      <c r="A190" s="14">
        <v>2012501</v>
      </c>
      <c r="B190" s="15" t="s">
        <v>7</v>
      </c>
      <c r="C190" s="18">
        <v>0</v>
      </c>
      <c r="D190" s="18">
        <v>0</v>
      </c>
      <c r="E190" s="45">
        <f t="shared" si="16"/>
        <v>0</v>
      </c>
      <c r="F190" s="47"/>
    </row>
    <row r="191" spans="1:6" s="17" customFormat="1" ht="24" customHeight="1">
      <c r="A191" s="14">
        <v>2012502</v>
      </c>
      <c r="B191" s="15" t="s">
        <v>8</v>
      </c>
      <c r="C191" s="18">
        <v>0</v>
      </c>
      <c r="D191" s="18">
        <v>0</v>
      </c>
      <c r="E191" s="45">
        <f t="shared" si="16"/>
        <v>0</v>
      </c>
      <c r="F191" s="47"/>
    </row>
    <row r="192" spans="1:6" s="17" customFormat="1" ht="24" customHeight="1">
      <c r="A192" s="14">
        <v>2012503</v>
      </c>
      <c r="B192" s="15" t="s">
        <v>9</v>
      </c>
      <c r="C192" s="18">
        <v>0</v>
      </c>
      <c r="D192" s="18">
        <v>0</v>
      </c>
      <c r="E192" s="45">
        <f t="shared" si="16"/>
        <v>0</v>
      </c>
      <c r="F192" s="47"/>
    </row>
    <row r="193" spans="1:6" s="17" customFormat="1" ht="24" customHeight="1">
      <c r="A193" s="14">
        <v>2012504</v>
      </c>
      <c r="B193" s="15" t="s">
        <v>120</v>
      </c>
      <c r="C193" s="18">
        <v>0</v>
      </c>
      <c r="D193" s="18">
        <v>0</v>
      </c>
      <c r="E193" s="45">
        <f t="shared" si="16"/>
        <v>0</v>
      </c>
      <c r="F193" s="47"/>
    </row>
    <row r="194" spans="1:6" ht="24" customHeight="1">
      <c r="A194" s="14">
        <v>2012505</v>
      </c>
      <c r="B194" s="15" t="s">
        <v>121</v>
      </c>
      <c r="C194" s="18">
        <v>0</v>
      </c>
      <c r="D194" s="18">
        <v>0</v>
      </c>
      <c r="E194" s="45">
        <f t="shared" si="16"/>
        <v>0</v>
      </c>
      <c r="F194" s="47"/>
    </row>
    <row r="195" spans="1:6" s="17" customFormat="1" ht="24" customHeight="1">
      <c r="A195" s="14">
        <v>2012506</v>
      </c>
      <c r="B195" s="15" t="s">
        <v>122</v>
      </c>
      <c r="C195" s="18"/>
      <c r="D195" s="18"/>
      <c r="E195" s="45">
        <f t="shared" si="16"/>
        <v>0</v>
      </c>
      <c r="F195" s="47"/>
    </row>
    <row r="196" spans="1:6" ht="24" customHeight="1">
      <c r="A196" s="14">
        <v>2012550</v>
      </c>
      <c r="B196" s="15" t="s">
        <v>16</v>
      </c>
      <c r="C196" s="18">
        <v>0</v>
      </c>
      <c r="D196" s="18">
        <v>0</v>
      </c>
      <c r="E196" s="45">
        <f t="shared" si="16"/>
        <v>0</v>
      </c>
      <c r="F196" s="47"/>
    </row>
    <row r="197" spans="1:6" s="12" customFormat="1" ht="24" customHeight="1">
      <c r="A197" s="14">
        <v>2012599</v>
      </c>
      <c r="B197" s="15" t="s">
        <v>123</v>
      </c>
      <c r="C197" s="22"/>
      <c r="D197" s="22"/>
      <c r="E197" s="45">
        <f t="shared" si="16"/>
        <v>0</v>
      </c>
      <c r="F197" s="47"/>
    </row>
    <row r="198" spans="1:6" ht="24" customHeight="1">
      <c r="A198" s="10">
        <v>20126</v>
      </c>
      <c r="B198" s="10" t="s">
        <v>124</v>
      </c>
      <c r="C198" s="13">
        <f>SUM(C199:C203)</f>
        <v>0</v>
      </c>
      <c r="D198" s="116">
        <f t="shared" ref="D198" si="23">SUM(D199:D203)</f>
        <v>0</v>
      </c>
      <c r="E198" s="45">
        <f t="shared" ref="E198:E261" si="24">D198-C198</f>
        <v>0</v>
      </c>
      <c r="F198" s="47"/>
    </row>
    <row r="199" spans="1:6" s="17" customFormat="1" ht="24" customHeight="1">
      <c r="A199" s="14">
        <v>2012601</v>
      </c>
      <c r="B199" s="15" t="s">
        <v>7</v>
      </c>
      <c r="C199" s="18"/>
      <c r="D199" s="18"/>
      <c r="E199" s="45">
        <f t="shared" si="24"/>
        <v>0</v>
      </c>
      <c r="F199" s="47"/>
    </row>
    <row r="200" spans="1:6" s="17" customFormat="1" ht="24" customHeight="1">
      <c r="A200" s="14">
        <v>2012602</v>
      </c>
      <c r="B200" s="15" t="s">
        <v>8</v>
      </c>
      <c r="C200" s="18"/>
      <c r="D200" s="18"/>
      <c r="E200" s="45">
        <f t="shared" si="24"/>
        <v>0</v>
      </c>
      <c r="F200" s="47"/>
    </row>
    <row r="201" spans="1:6" s="17" customFormat="1" ht="24" customHeight="1">
      <c r="A201" s="14">
        <v>2012603</v>
      </c>
      <c r="B201" s="15" t="s">
        <v>9</v>
      </c>
      <c r="C201" s="18"/>
      <c r="D201" s="18"/>
      <c r="E201" s="45">
        <f t="shared" si="24"/>
        <v>0</v>
      </c>
      <c r="F201" s="47"/>
    </row>
    <row r="202" spans="1:6" ht="24" customHeight="1">
      <c r="A202" s="14">
        <v>2012604</v>
      </c>
      <c r="B202" s="15" t="s">
        <v>125</v>
      </c>
      <c r="C202" s="18"/>
      <c r="D202" s="18"/>
      <c r="E202" s="45">
        <f t="shared" si="24"/>
        <v>0</v>
      </c>
      <c r="F202" s="47"/>
    </row>
    <row r="203" spans="1:6" s="17" customFormat="1" ht="24" customHeight="1">
      <c r="A203" s="14">
        <v>2012699</v>
      </c>
      <c r="B203" s="15" t="s">
        <v>126</v>
      </c>
      <c r="C203" s="18"/>
      <c r="D203" s="18"/>
      <c r="E203" s="45">
        <f t="shared" si="24"/>
        <v>0</v>
      </c>
      <c r="F203" s="47"/>
    </row>
    <row r="204" spans="1:6" s="17" customFormat="1" ht="24" customHeight="1">
      <c r="A204" s="10">
        <v>20128</v>
      </c>
      <c r="B204" s="10" t="s">
        <v>127</v>
      </c>
      <c r="C204" s="13">
        <f>SUM(C205:C210)</f>
        <v>0</v>
      </c>
      <c r="D204" s="116">
        <f t="shared" ref="D204" si="25">SUM(D205:D210)</f>
        <v>0</v>
      </c>
      <c r="E204" s="45">
        <f t="shared" si="24"/>
        <v>0</v>
      </c>
      <c r="F204" s="47"/>
    </row>
    <row r="205" spans="1:6" s="17" customFormat="1" ht="24" customHeight="1">
      <c r="A205" s="14">
        <v>2012801</v>
      </c>
      <c r="B205" s="15" t="s">
        <v>7</v>
      </c>
      <c r="C205" s="18"/>
      <c r="D205" s="18"/>
      <c r="E205" s="45">
        <f t="shared" si="24"/>
        <v>0</v>
      </c>
      <c r="F205" s="47"/>
    </row>
    <row r="206" spans="1:6" s="17" customFormat="1" ht="24" customHeight="1">
      <c r="A206" s="14">
        <v>2012802</v>
      </c>
      <c r="B206" s="15" t="s">
        <v>8</v>
      </c>
      <c r="C206" s="18"/>
      <c r="D206" s="18"/>
      <c r="E206" s="45">
        <f t="shared" si="24"/>
        <v>0</v>
      </c>
      <c r="F206" s="47"/>
    </row>
    <row r="207" spans="1:6" s="17" customFormat="1" ht="24" customHeight="1">
      <c r="A207" s="14">
        <v>2012803</v>
      </c>
      <c r="B207" s="15" t="s">
        <v>9</v>
      </c>
      <c r="C207" s="18"/>
      <c r="D207" s="18"/>
      <c r="E207" s="45">
        <f t="shared" si="24"/>
        <v>0</v>
      </c>
      <c r="F207" s="47"/>
    </row>
    <row r="208" spans="1:6" s="17" customFormat="1" ht="24" customHeight="1">
      <c r="A208" s="14">
        <v>2012804</v>
      </c>
      <c r="B208" s="15" t="s">
        <v>21</v>
      </c>
      <c r="C208" s="18"/>
      <c r="D208" s="18"/>
      <c r="E208" s="45">
        <f t="shared" si="24"/>
        <v>0</v>
      </c>
      <c r="F208" s="47"/>
    </row>
    <row r="209" spans="1:6" s="17" customFormat="1" ht="24" customHeight="1">
      <c r="A209" s="14">
        <v>2012850</v>
      </c>
      <c r="B209" s="15" t="s">
        <v>16</v>
      </c>
      <c r="C209" s="18"/>
      <c r="D209" s="18"/>
      <c r="E209" s="45">
        <f t="shared" si="24"/>
        <v>0</v>
      </c>
      <c r="F209" s="47"/>
    </row>
    <row r="210" spans="1:6" ht="24" customHeight="1">
      <c r="A210" s="14">
        <v>2012899</v>
      </c>
      <c r="B210" s="15" t="s">
        <v>128</v>
      </c>
      <c r="C210" s="18"/>
      <c r="D210" s="18"/>
      <c r="E210" s="45">
        <f t="shared" si="24"/>
        <v>0</v>
      </c>
      <c r="F210" s="47"/>
    </row>
    <row r="211" spans="1:6" s="17" customFormat="1" ht="24" customHeight="1">
      <c r="A211" s="10">
        <v>20129</v>
      </c>
      <c r="B211" s="10" t="s">
        <v>129</v>
      </c>
      <c r="C211" s="13">
        <f>SUM(C212:C218)</f>
        <v>0</v>
      </c>
      <c r="D211" s="116">
        <f t="shared" ref="D211" si="26">SUM(D212:D218)</f>
        <v>0</v>
      </c>
      <c r="E211" s="45">
        <f>SUM(E212:E218)</f>
        <v>6</v>
      </c>
      <c r="F211" s="47"/>
    </row>
    <row r="212" spans="1:6" s="17" customFormat="1" ht="24" customHeight="1">
      <c r="A212" s="14">
        <v>2012901</v>
      </c>
      <c r="B212" s="15" t="s">
        <v>7</v>
      </c>
      <c r="C212" s="18"/>
      <c r="D212" s="18"/>
      <c r="E212" s="45">
        <f t="shared" si="24"/>
        <v>0</v>
      </c>
      <c r="F212" s="47"/>
    </row>
    <row r="213" spans="1:6" s="17" customFormat="1" ht="24" customHeight="1">
      <c r="A213" s="14">
        <v>2012902</v>
      </c>
      <c r="B213" s="15" t="s">
        <v>8</v>
      </c>
      <c r="C213" s="18"/>
      <c r="D213" s="18"/>
      <c r="E213" s="45">
        <f t="shared" si="24"/>
        <v>0</v>
      </c>
      <c r="F213" s="47"/>
    </row>
    <row r="214" spans="1:6" ht="24" customHeight="1">
      <c r="A214" s="14">
        <v>2012903</v>
      </c>
      <c r="B214" s="15" t="s">
        <v>9</v>
      </c>
      <c r="C214" s="18"/>
      <c r="D214" s="18"/>
      <c r="E214" s="45">
        <f t="shared" si="24"/>
        <v>0</v>
      </c>
      <c r="F214" s="47"/>
    </row>
    <row r="215" spans="1:6" s="17" customFormat="1" ht="24" customHeight="1">
      <c r="A215" s="14">
        <v>2012904</v>
      </c>
      <c r="B215" s="15" t="s">
        <v>130</v>
      </c>
      <c r="C215" s="18"/>
      <c r="D215" s="18"/>
      <c r="E215" s="45">
        <f t="shared" si="24"/>
        <v>0</v>
      </c>
      <c r="F215" s="47"/>
    </row>
    <row r="216" spans="1:6" ht="24" customHeight="1">
      <c r="A216" s="14">
        <v>2012905</v>
      </c>
      <c r="B216" s="15" t="s">
        <v>131</v>
      </c>
      <c r="C216" s="18"/>
      <c r="D216" s="18"/>
      <c r="E216" s="45">
        <f t="shared" si="24"/>
        <v>0</v>
      </c>
      <c r="F216" s="47"/>
    </row>
    <row r="217" spans="1:6" s="17" customFormat="1" ht="24" customHeight="1">
      <c r="A217" s="14">
        <v>2012950</v>
      </c>
      <c r="B217" s="15" t="s">
        <v>16</v>
      </c>
      <c r="C217" s="18"/>
      <c r="D217" s="18"/>
      <c r="E217" s="45">
        <f t="shared" si="24"/>
        <v>0</v>
      </c>
      <c r="F217" s="47"/>
    </row>
    <row r="218" spans="1:6" ht="24" customHeight="1">
      <c r="A218" s="14">
        <v>2012999</v>
      </c>
      <c r="B218" s="15" t="s">
        <v>132</v>
      </c>
      <c r="C218" s="18"/>
      <c r="D218" s="18"/>
      <c r="E218" s="45">
        <v>6</v>
      </c>
      <c r="F218" s="47"/>
    </row>
    <row r="219" spans="1:6" s="17" customFormat="1" ht="24" customHeight="1">
      <c r="A219" s="10">
        <v>20131</v>
      </c>
      <c r="B219" s="10" t="s">
        <v>133</v>
      </c>
      <c r="C219" s="13">
        <f>SUM(C220:C225)</f>
        <v>0</v>
      </c>
      <c r="D219" s="116">
        <f t="shared" ref="D219" si="27">SUM(D220:D225)</f>
        <v>0</v>
      </c>
      <c r="E219" s="45">
        <f>SUM(E220:E225)</f>
        <v>8</v>
      </c>
      <c r="F219" s="47"/>
    </row>
    <row r="220" spans="1:6" s="17" customFormat="1" ht="24" customHeight="1">
      <c r="A220" s="14">
        <v>2013101</v>
      </c>
      <c r="B220" s="15" t="s">
        <v>7</v>
      </c>
      <c r="C220" s="18"/>
      <c r="D220" s="18"/>
      <c r="E220" s="45">
        <f t="shared" si="24"/>
        <v>0</v>
      </c>
      <c r="F220" s="47"/>
    </row>
    <row r="221" spans="1:6" s="17" customFormat="1" ht="24" customHeight="1">
      <c r="A221" s="14">
        <v>2013102</v>
      </c>
      <c r="B221" s="15" t="s">
        <v>8</v>
      </c>
      <c r="C221" s="18"/>
      <c r="D221" s="18"/>
      <c r="E221" s="45">
        <f t="shared" si="24"/>
        <v>0</v>
      </c>
      <c r="F221" s="47"/>
    </row>
    <row r="222" spans="1:6" ht="24" customHeight="1">
      <c r="A222" s="14">
        <v>2013103</v>
      </c>
      <c r="B222" s="15" t="s">
        <v>9</v>
      </c>
      <c r="C222" s="18"/>
      <c r="D222" s="18"/>
      <c r="E222" s="45">
        <f t="shared" si="24"/>
        <v>0</v>
      </c>
      <c r="F222" s="47"/>
    </row>
    <row r="223" spans="1:6" s="17" customFormat="1" ht="24" customHeight="1">
      <c r="A223" s="14">
        <v>2013105</v>
      </c>
      <c r="B223" s="15" t="s">
        <v>134</v>
      </c>
      <c r="C223" s="18"/>
      <c r="D223" s="18"/>
      <c r="E223" s="45">
        <f t="shared" si="24"/>
        <v>0</v>
      </c>
      <c r="F223" s="47"/>
    </row>
    <row r="224" spans="1:6" s="17" customFormat="1" ht="24" customHeight="1">
      <c r="A224" s="14">
        <v>2013150</v>
      </c>
      <c r="B224" s="15" t="s">
        <v>16</v>
      </c>
      <c r="C224" s="18"/>
      <c r="D224" s="18"/>
      <c r="E224" s="45">
        <f t="shared" si="24"/>
        <v>0</v>
      </c>
      <c r="F224" s="47"/>
    </row>
    <row r="225" spans="1:6" s="17" customFormat="1" ht="24" customHeight="1">
      <c r="A225" s="14">
        <v>2013199</v>
      </c>
      <c r="B225" s="15" t="s">
        <v>135</v>
      </c>
      <c r="C225" s="18"/>
      <c r="D225" s="18"/>
      <c r="E225" s="45">
        <v>8</v>
      </c>
      <c r="F225" s="47"/>
    </row>
    <row r="226" spans="1:6" s="17" customFormat="1" ht="24" customHeight="1">
      <c r="A226" s="10">
        <v>20132</v>
      </c>
      <c r="B226" s="10" t="s">
        <v>136</v>
      </c>
      <c r="C226" s="13">
        <f>SUM(C227:C231)</f>
        <v>0</v>
      </c>
      <c r="D226" s="116">
        <f t="shared" ref="D226" si="28">SUM(D227:D231)</f>
        <v>2</v>
      </c>
      <c r="E226" s="45">
        <f>SUM(E227:E231)</f>
        <v>52</v>
      </c>
      <c r="F226" s="47"/>
    </row>
    <row r="227" spans="1:6" s="17" customFormat="1" ht="24" customHeight="1">
      <c r="A227" s="14">
        <v>2013201</v>
      </c>
      <c r="B227" s="15" t="s">
        <v>7</v>
      </c>
      <c r="C227" s="18"/>
      <c r="D227" s="18"/>
      <c r="E227" s="45">
        <f t="shared" si="24"/>
        <v>0</v>
      </c>
      <c r="F227" s="47"/>
    </row>
    <row r="228" spans="1:6" s="17" customFormat="1" ht="24" customHeight="1">
      <c r="A228" s="14">
        <v>2013202</v>
      </c>
      <c r="B228" s="15" t="s">
        <v>8</v>
      </c>
      <c r="C228" s="18"/>
      <c r="D228" s="18"/>
      <c r="E228" s="45">
        <f t="shared" si="24"/>
        <v>0</v>
      </c>
      <c r="F228" s="47"/>
    </row>
    <row r="229" spans="1:6" ht="24" customHeight="1">
      <c r="A229" s="14">
        <v>2013203</v>
      </c>
      <c r="B229" s="15" t="s">
        <v>9</v>
      </c>
      <c r="C229" s="18"/>
      <c r="D229" s="18"/>
      <c r="E229" s="45">
        <f t="shared" si="24"/>
        <v>0</v>
      </c>
      <c r="F229" s="47"/>
    </row>
    <row r="230" spans="1:6" s="12" customFormat="1" ht="24" customHeight="1">
      <c r="A230" s="14">
        <v>2013250</v>
      </c>
      <c r="B230" s="15" t="s">
        <v>16</v>
      </c>
      <c r="C230" s="18"/>
      <c r="D230" s="18"/>
      <c r="E230" s="45">
        <f t="shared" si="24"/>
        <v>0</v>
      </c>
      <c r="F230" s="47"/>
    </row>
    <row r="231" spans="1:6" ht="24" customHeight="1">
      <c r="A231" s="14">
        <v>2013299</v>
      </c>
      <c r="B231" s="15" t="s">
        <v>137</v>
      </c>
      <c r="C231" s="18"/>
      <c r="D231" s="18">
        <v>2</v>
      </c>
      <c r="E231" s="45">
        <v>52</v>
      </c>
      <c r="F231" s="47"/>
    </row>
    <row r="232" spans="1:6" s="17" customFormat="1" ht="24" customHeight="1">
      <c r="A232" s="10">
        <v>20133</v>
      </c>
      <c r="B232" s="10" t="s">
        <v>138</v>
      </c>
      <c r="C232" s="13">
        <f>SUM(C233:C237)</f>
        <v>0</v>
      </c>
      <c r="D232" s="116">
        <f t="shared" ref="D232" si="29">SUM(D233:D237)</f>
        <v>0</v>
      </c>
      <c r="E232" s="45">
        <f>SUM(E233:E237)</f>
        <v>11</v>
      </c>
      <c r="F232" s="47"/>
    </row>
    <row r="233" spans="1:6" s="17" customFormat="1" ht="24" customHeight="1">
      <c r="A233" s="14">
        <v>2013301</v>
      </c>
      <c r="B233" s="15" t="s">
        <v>7</v>
      </c>
      <c r="C233" s="18"/>
      <c r="D233" s="18"/>
      <c r="E233" s="45">
        <f t="shared" si="24"/>
        <v>0</v>
      </c>
      <c r="F233" s="47"/>
    </row>
    <row r="234" spans="1:6" s="17" customFormat="1" ht="24" customHeight="1">
      <c r="A234" s="14">
        <v>2013302</v>
      </c>
      <c r="B234" s="15" t="s">
        <v>8</v>
      </c>
      <c r="C234" s="18"/>
      <c r="D234" s="18"/>
      <c r="E234" s="45">
        <f t="shared" si="24"/>
        <v>0</v>
      </c>
      <c r="F234" s="47"/>
    </row>
    <row r="235" spans="1:6" s="17" customFormat="1" ht="24" customHeight="1">
      <c r="A235" s="14">
        <v>2013303</v>
      </c>
      <c r="B235" s="15" t="s">
        <v>9</v>
      </c>
      <c r="C235" s="18"/>
      <c r="D235" s="18"/>
      <c r="E235" s="45">
        <f t="shared" si="24"/>
        <v>0</v>
      </c>
      <c r="F235" s="47"/>
    </row>
    <row r="236" spans="1:6" s="17" customFormat="1" ht="24" customHeight="1">
      <c r="A236" s="14">
        <v>2013350</v>
      </c>
      <c r="B236" s="15" t="s">
        <v>16</v>
      </c>
      <c r="C236" s="18"/>
      <c r="D236" s="18"/>
      <c r="E236" s="45">
        <f t="shared" si="24"/>
        <v>0</v>
      </c>
      <c r="F236" s="47"/>
    </row>
    <row r="237" spans="1:6" s="17" customFormat="1" ht="24" customHeight="1">
      <c r="A237" s="14">
        <v>2013399</v>
      </c>
      <c r="B237" s="15" t="s">
        <v>139</v>
      </c>
      <c r="C237" s="18"/>
      <c r="D237" s="18"/>
      <c r="E237" s="45">
        <v>11</v>
      </c>
      <c r="F237" s="47"/>
    </row>
    <row r="238" spans="1:6" s="17" customFormat="1" ht="24" customHeight="1">
      <c r="A238" s="10">
        <v>20134</v>
      </c>
      <c r="B238" s="10" t="s">
        <v>140</v>
      </c>
      <c r="C238" s="13">
        <f>SUM(C239:C243)</f>
        <v>0</v>
      </c>
      <c r="D238" s="116">
        <f t="shared" ref="D238" si="30">SUM(D239:D243)</f>
        <v>0</v>
      </c>
      <c r="E238" s="45">
        <f t="shared" si="24"/>
        <v>0</v>
      </c>
      <c r="F238" s="47"/>
    </row>
    <row r="239" spans="1:6" s="17" customFormat="1" ht="24" customHeight="1">
      <c r="A239" s="14">
        <v>2013401</v>
      </c>
      <c r="B239" s="15" t="s">
        <v>7</v>
      </c>
      <c r="C239" s="18"/>
      <c r="D239" s="18"/>
      <c r="E239" s="45">
        <f t="shared" si="24"/>
        <v>0</v>
      </c>
      <c r="F239" s="47"/>
    </row>
    <row r="240" spans="1:6" s="17" customFormat="1" ht="24" customHeight="1">
      <c r="A240" s="14">
        <v>2013402</v>
      </c>
      <c r="B240" s="15" t="s">
        <v>8</v>
      </c>
      <c r="C240" s="18"/>
      <c r="D240" s="18"/>
      <c r="E240" s="45">
        <f t="shared" si="24"/>
        <v>0</v>
      </c>
      <c r="F240" s="47"/>
    </row>
    <row r="241" spans="1:6" s="17" customFormat="1" ht="24" customHeight="1">
      <c r="A241" s="14">
        <v>2013403</v>
      </c>
      <c r="B241" s="15" t="s">
        <v>9</v>
      </c>
      <c r="C241" s="18"/>
      <c r="D241" s="18"/>
      <c r="E241" s="45">
        <f t="shared" si="24"/>
        <v>0</v>
      </c>
      <c r="F241" s="47"/>
    </row>
    <row r="242" spans="1:6" s="17" customFormat="1" ht="24" customHeight="1">
      <c r="A242" s="14">
        <v>2013450</v>
      </c>
      <c r="B242" s="15" t="s">
        <v>16</v>
      </c>
      <c r="C242" s="18"/>
      <c r="D242" s="18"/>
      <c r="E242" s="45">
        <f t="shared" si="24"/>
        <v>0</v>
      </c>
      <c r="F242" s="47"/>
    </row>
    <row r="243" spans="1:6" ht="24" customHeight="1">
      <c r="A243" s="14">
        <v>2013499</v>
      </c>
      <c r="B243" s="15" t="s">
        <v>141</v>
      </c>
      <c r="C243" s="18"/>
      <c r="D243" s="18"/>
      <c r="E243" s="45">
        <f t="shared" si="24"/>
        <v>0</v>
      </c>
      <c r="F243" s="47"/>
    </row>
    <row r="244" spans="1:6" ht="24" customHeight="1">
      <c r="A244" s="10">
        <v>20135</v>
      </c>
      <c r="B244" s="10" t="s">
        <v>142</v>
      </c>
      <c r="C244" s="13">
        <f>SUM(C245:C249)</f>
        <v>0</v>
      </c>
      <c r="D244" s="116">
        <f t="shared" ref="D244" si="31">SUM(D245:D249)</f>
        <v>0</v>
      </c>
      <c r="E244" s="45">
        <f t="shared" si="24"/>
        <v>0</v>
      </c>
      <c r="F244" s="47"/>
    </row>
    <row r="245" spans="1:6" ht="24" customHeight="1">
      <c r="A245" s="14">
        <v>2013501</v>
      </c>
      <c r="B245" s="15" t="s">
        <v>7</v>
      </c>
      <c r="C245" s="18">
        <v>0</v>
      </c>
      <c r="D245" s="18">
        <v>0</v>
      </c>
      <c r="E245" s="45">
        <f t="shared" si="24"/>
        <v>0</v>
      </c>
      <c r="F245" s="47"/>
    </row>
    <row r="246" spans="1:6" s="12" customFormat="1" ht="24" customHeight="1">
      <c r="A246" s="14">
        <v>2013502</v>
      </c>
      <c r="B246" s="15" t="s">
        <v>8</v>
      </c>
      <c r="C246" s="8">
        <v>0</v>
      </c>
      <c r="D246" s="8">
        <v>0</v>
      </c>
      <c r="E246" s="45">
        <f t="shared" si="24"/>
        <v>0</v>
      </c>
      <c r="F246" s="47"/>
    </row>
    <row r="247" spans="1:6" ht="24" customHeight="1">
      <c r="A247" s="14">
        <v>2013503</v>
      </c>
      <c r="B247" s="15" t="s">
        <v>9</v>
      </c>
      <c r="C247" s="18">
        <v>0</v>
      </c>
      <c r="D247" s="18">
        <v>0</v>
      </c>
      <c r="E247" s="45">
        <f t="shared" si="24"/>
        <v>0</v>
      </c>
      <c r="F247" s="47"/>
    </row>
    <row r="248" spans="1:6" s="17" customFormat="1" ht="24" customHeight="1">
      <c r="A248" s="14">
        <v>2013550</v>
      </c>
      <c r="B248" s="15" t="s">
        <v>16</v>
      </c>
      <c r="C248" s="18">
        <v>0</v>
      </c>
      <c r="D248" s="18">
        <v>0</v>
      </c>
      <c r="E248" s="45">
        <f t="shared" si="24"/>
        <v>0</v>
      </c>
      <c r="F248" s="47"/>
    </row>
    <row r="249" spans="1:6" s="17" customFormat="1" ht="24" customHeight="1">
      <c r="A249" s="14">
        <v>2013599</v>
      </c>
      <c r="B249" s="15" t="s">
        <v>143</v>
      </c>
      <c r="C249" s="18">
        <v>0</v>
      </c>
      <c r="D249" s="18">
        <v>0</v>
      </c>
      <c r="E249" s="45">
        <f t="shared" si="24"/>
        <v>0</v>
      </c>
      <c r="F249" s="47"/>
    </row>
    <row r="250" spans="1:6" s="17" customFormat="1" ht="24" customHeight="1">
      <c r="A250" s="10">
        <v>20136</v>
      </c>
      <c r="B250" s="10" t="s">
        <v>144</v>
      </c>
      <c r="C250" s="13">
        <f>SUM(C251:C255)</f>
        <v>0</v>
      </c>
      <c r="D250" s="116">
        <f t="shared" ref="D250" si="32">SUM(D251:D255)</f>
        <v>0</v>
      </c>
      <c r="E250" s="45">
        <f t="shared" si="24"/>
        <v>0</v>
      </c>
      <c r="F250" s="47"/>
    </row>
    <row r="251" spans="1:6" s="17" customFormat="1" ht="24" customHeight="1">
      <c r="A251" s="14">
        <v>2013601</v>
      </c>
      <c r="B251" s="15" t="s">
        <v>7</v>
      </c>
      <c r="C251" s="18">
        <v>0</v>
      </c>
      <c r="D251" s="18">
        <v>0</v>
      </c>
      <c r="E251" s="45">
        <f t="shared" si="24"/>
        <v>0</v>
      </c>
      <c r="F251" s="47"/>
    </row>
    <row r="252" spans="1:6" s="17" customFormat="1" ht="24" customHeight="1">
      <c r="A252" s="14">
        <v>2013602</v>
      </c>
      <c r="B252" s="15" t="s">
        <v>8</v>
      </c>
      <c r="C252" s="18">
        <v>0</v>
      </c>
      <c r="D252" s="18">
        <v>0</v>
      </c>
      <c r="E252" s="45">
        <f t="shared" si="24"/>
        <v>0</v>
      </c>
      <c r="F252" s="47"/>
    </row>
    <row r="253" spans="1:6" s="17" customFormat="1" ht="24" customHeight="1">
      <c r="A253" s="14">
        <v>2013603</v>
      </c>
      <c r="B253" s="15" t="s">
        <v>9</v>
      </c>
      <c r="C253" s="18">
        <v>0</v>
      </c>
      <c r="D253" s="18">
        <v>0</v>
      </c>
      <c r="E253" s="45">
        <f t="shared" si="24"/>
        <v>0</v>
      </c>
      <c r="F253" s="47"/>
    </row>
    <row r="254" spans="1:6" s="17" customFormat="1" ht="24" customHeight="1">
      <c r="A254" s="14">
        <v>2013650</v>
      </c>
      <c r="B254" s="15" t="s">
        <v>16</v>
      </c>
      <c r="C254" s="18">
        <v>0</v>
      </c>
      <c r="D254" s="18">
        <v>0</v>
      </c>
      <c r="E254" s="45">
        <f t="shared" si="24"/>
        <v>0</v>
      </c>
      <c r="F254" s="47"/>
    </row>
    <row r="255" spans="1:6" s="17" customFormat="1" ht="24" customHeight="1">
      <c r="A255" s="14">
        <v>2013699</v>
      </c>
      <c r="B255" s="15" t="s">
        <v>145</v>
      </c>
      <c r="C255" s="18">
        <v>0</v>
      </c>
      <c r="D255" s="18">
        <v>0</v>
      </c>
      <c r="E255" s="45">
        <f t="shared" si="24"/>
        <v>0</v>
      </c>
      <c r="F255" s="47"/>
    </row>
    <row r="256" spans="1:6" s="17" customFormat="1" ht="24" customHeight="1">
      <c r="A256" s="10">
        <v>20199</v>
      </c>
      <c r="B256" s="10" t="s">
        <v>146</v>
      </c>
      <c r="C256" s="13">
        <f>SUM(C257:C258)</f>
        <v>0</v>
      </c>
      <c r="D256" s="116">
        <f t="shared" ref="D256" si="33">SUM(D257:D258)</f>
        <v>0</v>
      </c>
      <c r="E256" s="45">
        <f t="shared" si="24"/>
        <v>0</v>
      </c>
      <c r="F256" s="47"/>
    </row>
    <row r="257" spans="1:6" ht="24" customHeight="1">
      <c r="A257" s="14">
        <v>2019901</v>
      </c>
      <c r="B257" s="15" t="s">
        <v>147</v>
      </c>
      <c r="C257" s="18">
        <v>0</v>
      </c>
      <c r="D257" s="18">
        <v>0</v>
      </c>
      <c r="E257" s="45">
        <f t="shared" si="24"/>
        <v>0</v>
      </c>
      <c r="F257" s="47"/>
    </row>
    <row r="258" spans="1:6" s="17" customFormat="1" ht="24" customHeight="1">
      <c r="A258" s="14">
        <v>2019999</v>
      </c>
      <c r="B258" s="15" t="s">
        <v>148</v>
      </c>
      <c r="C258" s="18"/>
      <c r="D258" s="18"/>
      <c r="E258" s="45">
        <f t="shared" si="24"/>
        <v>0</v>
      </c>
      <c r="F258" s="47"/>
    </row>
    <row r="259" spans="1:6" s="17" customFormat="1" ht="24" customHeight="1">
      <c r="A259" s="10">
        <v>203</v>
      </c>
      <c r="B259" s="10" t="s">
        <v>149</v>
      </c>
      <c r="C259" s="13">
        <f>SUM(C260,C262,C264,C266,C275)</f>
        <v>0</v>
      </c>
      <c r="D259" s="116">
        <f t="shared" ref="D259" si="34">SUM(D260,D262,D264,D266,D275)</f>
        <v>0</v>
      </c>
      <c r="E259" s="45">
        <v>20</v>
      </c>
      <c r="F259" s="47"/>
    </row>
    <row r="260" spans="1:6" s="17" customFormat="1" ht="24" customHeight="1">
      <c r="A260" s="10">
        <v>20301</v>
      </c>
      <c r="B260" s="10" t="s">
        <v>150</v>
      </c>
      <c r="C260" s="13">
        <f>C261</f>
        <v>0</v>
      </c>
      <c r="D260" s="116">
        <f t="shared" ref="D260" si="35">D261</f>
        <v>0</v>
      </c>
      <c r="E260" s="45">
        <f t="shared" si="24"/>
        <v>0</v>
      </c>
      <c r="F260" s="47"/>
    </row>
    <row r="261" spans="1:6" s="17" customFormat="1" ht="24" customHeight="1">
      <c r="A261" s="14">
        <v>2030101</v>
      </c>
      <c r="B261" s="15" t="s">
        <v>151</v>
      </c>
      <c r="C261" s="18">
        <v>0</v>
      </c>
      <c r="D261" s="18">
        <v>0</v>
      </c>
      <c r="E261" s="45">
        <f t="shared" si="24"/>
        <v>0</v>
      </c>
      <c r="F261" s="47"/>
    </row>
    <row r="262" spans="1:6" s="17" customFormat="1" ht="24" customHeight="1">
      <c r="A262" s="10">
        <v>20304</v>
      </c>
      <c r="B262" s="10" t="s">
        <v>152</v>
      </c>
      <c r="C262" s="13">
        <f>C263</f>
        <v>0</v>
      </c>
      <c r="D262" s="116">
        <f t="shared" ref="D262" si="36">D263</f>
        <v>0</v>
      </c>
      <c r="E262" s="45">
        <f t="shared" ref="E262:E325" si="37">D262-C262</f>
        <v>0</v>
      </c>
      <c r="F262" s="47"/>
    </row>
    <row r="263" spans="1:6" s="17" customFormat="1" ht="24" customHeight="1">
      <c r="A263" s="14">
        <v>2030401</v>
      </c>
      <c r="B263" s="15" t="s">
        <v>153</v>
      </c>
      <c r="C263" s="18">
        <v>0</v>
      </c>
      <c r="D263" s="18">
        <v>0</v>
      </c>
      <c r="E263" s="45">
        <f t="shared" si="37"/>
        <v>0</v>
      </c>
      <c r="F263" s="47"/>
    </row>
    <row r="264" spans="1:6" s="17" customFormat="1" ht="24" customHeight="1">
      <c r="A264" s="10">
        <v>20305</v>
      </c>
      <c r="B264" s="10" t="s">
        <v>154</v>
      </c>
      <c r="C264" s="13">
        <f>C265</f>
        <v>0</v>
      </c>
      <c r="D264" s="116">
        <f t="shared" ref="D264" si="38">D265</f>
        <v>0</v>
      </c>
      <c r="E264" s="45">
        <f t="shared" si="37"/>
        <v>0</v>
      </c>
      <c r="F264" s="47"/>
    </row>
    <row r="265" spans="1:6" s="17" customFormat="1" ht="24" customHeight="1">
      <c r="A265" s="14">
        <v>2030501</v>
      </c>
      <c r="B265" s="15" t="s">
        <v>155</v>
      </c>
      <c r="C265" s="18">
        <v>0</v>
      </c>
      <c r="D265" s="18">
        <v>0</v>
      </c>
      <c r="E265" s="45">
        <f t="shared" si="37"/>
        <v>0</v>
      </c>
      <c r="F265" s="47"/>
    </row>
    <row r="266" spans="1:6" s="17" customFormat="1" ht="24" customHeight="1">
      <c r="A266" s="10">
        <v>20306</v>
      </c>
      <c r="B266" s="10" t="s">
        <v>156</v>
      </c>
      <c r="C266" s="13">
        <f>SUM(C267:C274)</f>
        <v>0</v>
      </c>
      <c r="D266" s="116">
        <f t="shared" ref="D266" si="39">SUM(D267:D274)</f>
        <v>0</v>
      </c>
      <c r="E266" s="45">
        <f>SUM(E267:E274)</f>
        <v>20</v>
      </c>
      <c r="F266" s="47"/>
    </row>
    <row r="267" spans="1:6" s="17" customFormat="1" ht="24" customHeight="1">
      <c r="A267" s="14">
        <v>2030601</v>
      </c>
      <c r="B267" s="15" t="s">
        <v>157</v>
      </c>
      <c r="C267" s="18"/>
      <c r="D267" s="18"/>
      <c r="E267" s="45">
        <v>20</v>
      </c>
      <c r="F267" s="47"/>
    </row>
    <row r="268" spans="1:6" s="17" customFormat="1" ht="24" customHeight="1">
      <c r="A268" s="14">
        <v>2030602</v>
      </c>
      <c r="B268" s="15" t="s">
        <v>158</v>
      </c>
      <c r="C268" s="18"/>
      <c r="D268" s="18"/>
      <c r="E268" s="45">
        <f t="shared" si="37"/>
        <v>0</v>
      </c>
      <c r="F268" s="47"/>
    </row>
    <row r="269" spans="1:6" s="17" customFormat="1" ht="24" customHeight="1">
      <c r="A269" s="14">
        <v>2030603</v>
      </c>
      <c r="B269" s="15" t="s">
        <v>159</v>
      </c>
      <c r="C269" s="18"/>
      <c r="D269" s="18"/>
      <c r="E269" s="45">
        <f t="shared" si="37"/>
        <v>0</v>
      </c>
      <c r="F269" s="47"/>
    </row>
    <row r="270" spans="1:6" s="17" customFormat="1" ht="24" customHeight="1">
      <c r="A270" s="14">
        <v>2030604</v>
      </c>
      <c r="B270" s="15" t="s">
        <v>160</v>
      </c>
      <c r="C270" s="18"/>
      <c r="D270" s="18"/>
      <c r="E270" s="45">
        <f t="shared" si="37"/>
        <v>0</v>
      </c>
      <c r="F270" s="47"/>
    </row>
    <row r="271" spans="1:6" s="17" customFormat="1" ht="24" customHeight="1">
      <c r="A271" s="14">
        <v>2030605</v>
      </c>
      <c r="B271" s="15" t="s">
        <v>161</v>
      </c>
      <c r="C271" s="18"/>
      <c r="D271" s="18"/>
      <c r="E271" s="45">
        <f t="shared" si="37"/>
        <v>0</v>
      </c>
      <c r="F271" s="47"/>
    </row>
    <row r="272" spans="1:6" ht="24" customHeight="1">
      <c r="A272" s="14">
        <v>2030606</v>
      </c>
      <c r="B272" s="15" t="s">
        <v>162</v>
      </c>
      <c r="C272" s="18"/>
      <c r="D272" s="18"/>
      <c r="E272" s="45">
        <f t="shared" si="37"/>
        <v>0</v>
      </c>
      <c r="F272" s="47"/>
    </row>
    <row r="273" spans="1:6" s="17" customFormat="1" ht="24" customHeight="1">
      <c r="A273" s="14">
        <v>2030607</v>
      </c>
      <c r="B273" s="15" t="s">
        <v>163</v>
      </c>
      <c r="C273" s="18"/>
      <c r="D273" s="18"/>
      <c r="E273" s="45">
        <f t="shared" si="37"/>
        <v>0</v>
      </c>
      <c r="F273" s="47"/>
    </row>
    <row r="274" spans="1:6" ht="24" customHeight="1">
      <c r="A274" s="14">
        <v>2030699</v>
      </c>
      <c r="B274" s="15" t="s">
        <v>164</v>
      </c>
      <c r="C274" s="18"/>
      <c r="D274" s="18"/>
      <c r="E274" s="45">
        <f t="shared" si="37"/>
        <v>0</v>
      </c>
      <c r="F274" s="47"/>
    </row>
    <row r="275" spans="1:6" ht="24" customHeight="1">
      <c r="A275" s="10">
        <v>20399</v>
      </c>
      <c r="B275" s="10" t="s">
        <v>165</v>
      </c>
      <c r="C275" s="13">
        <f>C276</f>
        <v>0</v>
      </c>
      <c r="D275" s="116">
        <f t="shared" ref="D275" si="40">D276</f>
        <v>0</v>
      </c>
      <c r="E275" s="45">
        <f t="shared" si="37"/>
        <v>0</v>
      </c>
      <c r="F275" s="47"/>
    </row>
    <row r="276" spans="1:6" ht="24" customHeight="1">
      <c r="A276" s="14">
        <v>2039901</v>
      </c>
      <c r="B276" s="15" t="s">
        <v>166</v>
      </c>
      <c r="C276" s="18"/>
      <c r="D276" s="18"/>
      <c r="E276" s="45">
        <f t="shared" si="37"/>
        <v>0</v>
      </c>
      <c r="F276" s="47"/>
    </row>
    <row r="277" spans="1:6" s="12" customFormat="1" ht="24" customHeight="1">
      <c r="A277" s="10">
        <v>204</v>
      </c>
      <c r="B277" s="10" t="s">
        <v>167</v>
      </c>
      <c r="C277" s="11">
        <f>SUM(C278,C288,C310,C317,C329,C338,C352,C361,C370,C378,C386,C395)</f>
        <v>0</v>
      </c>
      <c r="D277" s="115">
        <f t="shared" ref="D277" si="41">SUM(D278,D288,D310,D317,D329,D338,D352,D361,D370,D378,D386,D395)</f>
        <v>243</v>
      </c>
      <c r="E277" s="45">
        <v>552</v>
      </c>
      <c r="F277" s="47"/>
    </row>
    <row r="278" spans="1:6" ht="24" customHeight="1">
      <c r="A278" s="10">
        <v>20401</v>
      </c>
      <c r="B278" s="10" t="s">
        <v>168</v>
      </c>
      <c r="C278" s="13">
        <f>SUM(C279:C287)</f>
        <v>0</v>
      </c>
      <c r="D278" s="116">
        <f t="shared" ref="D278" si="42">SUM(D279:D287)</f>
        <v>0</v>
      </c>
      <c r="E278" s="45">
        <f t="shared" si="37"/>
        <v>0</v>
      </c>
      <c r="F278" s="47"/>
    </row>
    <row r="279" spans="1:6" s="17" customFormat="1" ht="24" customHeight="1">
      <c r="A279" s="14">
        <v>2040101</v>
      </c>
      <c r="B279" s="15" t="s">
        <v>169</v>
      </c>
      <c r="C279" s="18">
        <v>0</v>
      </c>
      <c r="D279" s="18">
        <v>0</v>
      </c>
      <c r="E279" s="45">
        <f t="shared" si="37"/>
        <v>0</v>
      </c>
      <c r="F279" s="47"/>
    </row>
    <row r="280" spans="1:6" s="17" customFormat="1" ht="24" customHeight="1">
      <c r="A280" s="14">
        <v>2040102</v>
      </c>
      <c r="B280" s="15" t="s">
        <v>170</v>
      </c>
      <c r="C280" s="18">
        <v>0</v>
      </c>
      <c r="D280" s="18">
        <v>0</v>
      </c>
      <c r="E280" s="45">
        <f t="shared" si="37"/>
        <v>0</v>
      </c>
      <c r="F280" s="47"/>
    </row>
    <row r="281" spans="1:6" s="17" customFormat="1" ht="24" customHeight="1">
      <c r="A281" s="14">
        <v>2040103</v>
      </c>
      <c r="B281" s="15" t="s">
        <v>171</v>
      </c>
      <c r="C281" s="18"/>
      <c r="D281" s="18"/>
      <c r="E281" s="45">
        <f t="shared" si="37"/>
        <v>0</v>
      </c>
      <c r="F281" s="47"/>
    </row>
    <row r="282" spans="1:6" s="17" customFormat="1" ht="24" customHeight="1">
      <c r="A282" s="14">
        <v>2040104</v>
      </c>
      <c r="B282" s="15" t="s">
        <v>172</v>
      </c>
      <c r="C282" s="18">
        <v>0</v>
      </c>
      <c r="D282" s="18">
        <v>0</v>
      </c>
      <c r="E282" s="45">
        <f t="shared" si="37"/>
        <v>0</v>
      </c>
      <c r="F282" s="47"/>
    </row>
    <row r="283" spans="1:6" s="17" customFormat="1" ht="24" customHeight="1">
      <c r="A283" s="14">
        <v>2040105</v>
      </c>
      <c r="B283" s="15" t="s">
        <v>173</v>
      </c>
      <c r="C283" s="18">
        <v>0</v>
      </c>
      <c r="D283" s="18">
        <v>0</v>
      </c>
      <c r="E283" s="45">
        <f t="shared" si="37"/>
        <v>0</v>
      </c>
      <c r="F283" s="47"/>
    </row>
    <row r="284" spans="1:6" s="17" customFormat="1" ht="24" customHeight="1">
      <c r="A284" s="14">
        <v>2040106</v>
      </c>
      <c r="B284" s="15" t="s">
        <v>174</v>
      </c>
      <c r="C284" s="18">
        <v>0</v>
      </c>
      <c r="D284" s="18">
        <v>0</v>
      </c>
      <c r="E284" s="45">
        <f t="shared" si="37"/>
        <v>0</v>
      </c>
      <c r="F284" s="47"/>
    </row>
    <row r="285" spans="1:6" s="17" customFormat="1" ht="24" customHeight="1">
      <c r="A285" s="14">
        <v>2040107</v>
      </c>
      <c r="B285" s="15" t="s">
        <v>175</v>
      </c>
      <c r="C285" s="18">
        <v>0</v>
      </c>
      <c r="D285" s="18">
        <v>0</v>
      </c>
      <c r="E285" s="45">
        <f t="shared" si="37"/>
        <v>0</v>
      </c>
      <c r="F285" s="47"/>
    </row>
    <row r="286" spans="1:6" s="17" customFormat="1" ht="24" customHeight="1">
      <c r="A286" s="14">
        <v>2040108</v>
      </c>
      <c r="B286" s="15" t="s">
        <v>176</v>
      </c>
      <c r="C286" s="18">
        <v>0</v>
      </c>
      <c r="D286" s="18">
        <v>0</v>
      </c>
      <c r="E286" s="45">
        <f t="shared" si="37"/>
        <v>0</v>
      </c>
      <c r="F286" s="47"/>
    </row>
    <row r="287" spans="1:6" s="17" customFormat="1" ht="24" customHeight="1">
      <c r="A287" s="14">
        <v>2040199</v>
      </c>
      <c r="B287" s="15" t="s">
        <v>177</v>
      </c>
      <c r="C287" s="18"/>
      <c r="D287" s="18"/>
      <c r="E287" s="45">
        <f t="shared" si="37"/>
        <v>0</v>
      </c>
      <c r="F287" s="47"/>
    </row>
    <row r="288" spans="1:6" ht="24" customHeight="1">
      <c r="A288" s="10">
        <v>20402</v>
      </c>
      <c r="B288" s="10" t="s">
        <v>178</v>
      </c>
      <c r="C288" s="13">
        <f>SUM(C289:C309)</f>
        <v>0</v>
      </c>
      <c r="D288" s="116">
        <f t="shared" ref="D288" si="43">SUM(D289:D309)</f>
        <v>220</v>
      </c>
      <c r="E288" s="45">
        <v>385</v>
      </c>
      <c r="F288" s="47"/>
    </row>
    <row r="289" spans="1:6" s="17" customFormat="1" ht="24" customHeight="1">
      <c r="A289" s="14">
        <v>2040201</v>
      </c>
      <c r="B289" s="15" t="s">
        <v>7</v>
      </c>
      <c r="C289" s="18"/>
      <c r="D289" s="18">
        <v>142</v>
      </c>
      <c r="E289" s="45">
        <v>184</v>
      </c>
      <c r="F289" s="47"/>
    </row>
    <row r="290" spans="1:6" s="17" customFormat="1" ht="24" customHeight="1">
      <c r="A290" s="14">
        <v>2040202</v>
      </c>
      <c r="B290" s="15" t="s">
        <v>8</v>
      </c>
      <c r="C290" s="18"/>
      <c r="D290" s="18"/>
      <c r="E290" s="45">
        <f t="shared" si="37"/>
        <v>0</v>
      </c>
      <c r="F290" s="47"/>
    </row>
    <row r="291" spans="1:6" s="17" customFormat="1" ht="24" customHeight="1">
      <c r="A291" s="14">
        <v>2040203</v>
      </c>
      <c r="B291" s="15" t="s">
        <v>9</v>
      </c>
      <c r="C291" s="18"/>
      <c r="D291" s="18"/>
      <c r="E291" s="45">
        <f t="shared" si="37"/>
        <v>0</v>
      </c>
      <c r="F291" s="47"/>
    </row>
    <row r="292" spans="1:6" s="17" customFormat="1" ht="24" customHeight="1">
      <c r="A292" s="14">
        <v>2040204</v>
      </c>
      <c r="B292" s="15" t="s">
        <v>179</v>
      </c>
      <c r="C292" s="18"/>
      <c r="D292" s="18"/>
      <c r="E292" s="45">
        <f t="shared" si="37"/>
        <v>0</v>
      </c>
      <c r="F292" s="47"/>
    </row>
    <row r="293" spans="1:6" s="17" customFormat="1" ht="24" customHeight="1">
      <c r="A293" s="14">
        <v>2040205</v>
      </c>
      <c r="B293" s="15" t="s">
        <v>180</v>
      </c>
      <c r="C293" s="18"/>
      <c r="D293" s="18"/>
      <c r="E293" s="45">
        <f t="shared" si="37"/>
        <v>0</v>
      </c>
      <c r="F293" s="47"/>
    </row>
    <row r="294" spans="1:6" s="17" customFormat="1" ht="24" customHeight="1">
      <c r="A294" s="14">
        <v>2040206</v>
      </c>
      <c r="B294" s="15" t="s">
        <v>181</v>
      </c>
      <c r="C294" s="18"/>
      <c r="D294" s="18"/>
      <c r="E294" s="45">
        <f t="shared" si="37"/>
        <v>0</v>
      </c>
      <c r="F294" s="47"/>
    </row>
    <row r="295" spans="1:6" s="17" customFormat="1" ht="24" customHeight="1">
      <c r="A295" s="14">
        <v>2040207</v>
      </c>
      <c r="B295" s="15" t="s">
        <v>182</v>
      </c>
      <c r="C295" s="18"/>
      <c r="D295" s="18"/>
      <c r="E295" s="45">
        <f t="shared" si="37"/>
        <v>0</v>
      </c>
      <c r="F295" s="47"/>
    </row>
    <row r="296" spans="1:6" s="17" customFormat="1" ht="24" customHeight="1">
      <c r="A296" s="14">
        <v>2040208</v>
      </c>
      <c r="B296" s="15" t="s">
        <v>183</v>
      </c>
      <c r="C296" s="18"/>
      <c r="D296" s="18"/>
      <c r="E296" s="45">
        <f t="shared" si="37"/>
        <v>0</v>
      </c>
      <c r="F296" s="47"/>
    </row>
    <row r="297" spans="1:6" s="17" customFormat="1" ht="24" customHeight="1">
      <c r="A297" s="14">
        <v>2040209</v>
      </c>
      <c r="B297" s="15" t="s">
        <v>184</v>
      </c>
      <c r="C297" s="18"/>
      <c r="D297" s="18"/>
      <c r="E297" s="45">
        <f t="shared" si="37"/>
        <v>0</v>
      </c>
      <c r="F297" s="47"/>
    </row>
    <row r="298" spans="1:6" s="17" customFormat="1" ht="24" customHeight="1">
      <c r="A298" s="14">
        <v>2040210</v>
      </c>
      <c r="B298" s="15" t="s">
        <v>185</v>
      </c>
      <c r="C298" s="18"/>
      <c r="D298" s="18"/>
      <c r="E298" s="45">
        <f t="shared" si="37"/>
        <v>0</v>
      </c>
      <c r="F298" s="47"/>
    </row>
    <row r="299" spans="1:6" s="17" customFormat="1" ht="24" customHeight="1">
      <c r="A299" s="14">
        <v>2040211</v>
      </c>
      <c r="B299" s="15" t="s">
        <v>186</v>
      </c>
      <c r="C299" s="18"/>
      <c r="D299" s="18"/>
      <c r="E299" s="45">
        <v>90</v>
      </c>
      <c r="F299" s="47"/>
    </row>
    <row r="300" spans="1:6" s="17" customFormat="1" ht="24" customHeight="1">
      <c r="A300" s="14">
        <v>2040212</v>
      </c>
      <c r="B300" s="15" t="s">
        <v>187</v>
      </c>
      <c r="C300" s="18"/>
      <c r="D300" s="18"/>
      <c r="E300" s="45">
        <f t="shared" si="37"/>
        <v>0</v>
      </c>
      <c r="F300" s="47"/>
    </row>
    <row r="301" spans="1:6" ht="24" customHeight="1">
      <c r="A301" s="14">
        <v>2040213</v>
      </c>
      <c r="B301" s="15" t="s">
        <v>188</v>
      </c>
      <c r="C301" s="18"/>
      <c r="D301" s="18"/>
      <c r="E301" s="45">
        <f t="shared" si="37"/>
        <v>0</v>
      </c>
      <c r="F301" s="47"/>
    </row>
    <row r="302" spans="1:6" s="17" customFormat="1" ht="24" customHeight="1">
      <c r="A302" s="14">
        <v>2040214</v>
      </c>
      <c r="B302" s="15" t="s">
        <v>189</v>
      </c>
      <c r="C302" s="18"/>
      <c r="D302" s="18"/>
      <c r="E302" s="45">
        <f t="shared" si="37"/>
        <v>0</v>
      </c>
      <c r="F302" s="47"/>
    </row>
    <row r="303" spans="1:6" s="17" customFormat="1" ht="24" customHeight="1">
      <c r="A303" s="14">
        <v>2040215</v>
      </c>
      <c r="B303" s="15" t="s">
        <v>190</v>
      </c>
      <c r="C303" s="18"/>
      <c r="D303" s="18"/>
      <c r="E303" s="45">
        <f t="shared" si="37"/>
        <v>0</v>
      </c>
      <c r="F303" s="47"/>
    </row>
    <row r="304" spans="1:6" s="17" customFormat="1" ht="24" customHeight="1">
      <c r="A304" s="14">
        <v>2040216</v>
      </c>
      <c r="B304" s="15" t="s">
        <v>191</v>
      </c>
      <c r="C304" s="18"/>
      <c r="D304" s="18"/>
      <c r="E304" s="45">
        <f t="shared" si="37"/>
        <v>0</v>
      </c>
      <c r="F304" s="47"/>
    </row>
    <row r="305" spans="1:6" s="17" customFormat="1" ht="24" customHeight="1">
      <c r="A305" s="14">
        <v>2040217</v>
      </c>
      <c r="B305" s="15" t="s">
        <v>192</v>
      </c>
      <c r="C305" s="18"/>
      <c r="D305" s="18"/>
      <c r="E305" s="45">
        <f t="shared" si="37"/>
        <v>0</v>
      </c>
      <c r="F305" s="47"/>
    </row>
    <row r="306" spans="1:6" ht="24" customHeight="1">
      <c r="A306" s="14">
        <v>2040218</v>
      </c>
      <c r="B306" s="15" t="s">
        <v>193</v>
      </c>
      <c r="C306" s="18"/>
      <c r="D306" s="18"/>
      <c r="E306" s="45">
        <f t="shared" si="37"/>
        <v>0</v>
      </c>
      <c r="F306" s="47"/>
    </row>
    <row r="307" spans="1:6" ht="24" customHeight="1">
      <c r="A307" s="14">
        <v>2040219</v>
      </c>
      <c r="B307" s="15" t="s">
        <v>50</v>
      </c>
      <c r="C307" s="18"/>
      <c r="D307" s="18"/>
      <c r="E307" s="45">
        <v>6</v>
      </c>
      <c r="F307" s="47"/>
    </row>
    <row r="308" spans="1:6" s="17" customFormat="1" ht="24" customHeight="1">
      <c r="A308" s="14">
        <v>2040250</v>
      </c>
      <c r="B308" s="15" t="s">
        <v>16</v>
      </c>
      <c r="C308" s="18"/>
      <c r="D308" s="18"/>
      <c r="E308" s="45">
        <f t="shared" si="37"/>
        <v>0</v>
      </c>
      <c r="F308" s="47"/>
    </row>
    <row r="309" spans="1:6" s="17" customFormat="1" ht="24" customHeight="1">
      <c r="A309" s="14">
        <v>2040299</v>
      </c>
      <c r="B309" s="15" t="s">
        <v>194</v>
      </c>
      <c r="C309" s="18"/>
      <c r="D309" s="18">
        <v>78</v>
      </c>
      <c r="E309" s="45">
        <v>105</v>
      </c>
      <c r="F309" s="47"/>
    </row>
    <row r="310" spans="1:6" s="17" customFormat="1" ht="24" customHeight="1">
      <c r="A310" s="10">
        <v>20403</v>
      </c>
      <c r="B310" s="10" t="s">
        <v>195</v>
      </c>
      <c r="C310" s="13">
        <f>SUM(C311:C316)</f>
        <v>0</v>
      </c>
      <c r="D310" s="116">
        <f t="shared" ref="D310" si="44">SUM(D311:D316)</f>
        <v>0</v>
      </c>
      <c r="E310" s="45">
        <f t="shared" si="37"/>
        <v>0</v>
      </c>
      <c r="F310" s="47"/>
    </row>
    <row r="311" spans="1:6" s="17" customFormat="1" ht="24" customHeight="1">
      <c r="A311" s="14">
        <v>2040301</v>
      </c>
      <c r="B311" s="15" t="s">
        <v>7</v>
      </c>
      <c r="C311" s="18">
        <v>0</v>
      </c>
      <c r="D311" s="18">
        <v>0</v>
      </c>
      <c r="E311" s="45">
        <f t="shared" si="37"/>
        <v>0</v>
      </c>
      <c r="F311" s="47"/>
    </row>
    <row r="312" spans="1:6" s="17" customFormat="1" ht="24" customHeight="1">
      <c r="A312" s="14">
        <v>2040302</v>
      </c>
      <c r="B312" s="15" t="s">
        <v>8</v>
      </c>
      <c r="C312" s="18">
        <v>0</v>
      </c>
      <c r="D312" s="18">
        <v>0</v>
      </c>
      <c r="E312" s="45">
        <f t="shared" si="37"/>
        <v>0</v>
      </c>
      <c r="F312" s="47"/>
    </row>
    <row r="313" spans="1:6" ht="24" customHeight="1">
      <c r="A313" s="14">
        <v>2040303</v>
      </c>
      <c r="B313" s="15" t="s">
        <v>9</v>
      </c>
      <c r="C313" s="18">
        <v>0</v>
      </c>
      <c r="D313" s="18">
        <v>0</v>
      </c>
      <c r="E313" s="45">
        <f t="shared" si="37"/>
        <v>0</v>
      </c>
      <c r="F313" s="47"/>
    </row>
    <row r="314" spans="1:6" s="17" customFormat="1" ht="24" customHeight="1">
      <c r="A314" s="14">
        <v>2040304</v>
      </c>
      <c r="B314" s="15" t="s">
        <v>196</v>
      </c>
      <c r="C314" s="18">
        <v>0</v>
      </c>
      <c r="D314" s="18">
        <v>0</v>
      </c>
      <c r="E314" s="45">
        <f t="shared" si="37"/>
        <v>0</v>
      </c>
      <c r="F314" s="47"/>
    </row>
    <row r="315" spans="1:6" s="17" customFormat="1" ht="24" customHeight="1">
      <c r="A315" s="14">
        <v>2040350</v>
      </c>
      <c r="B315" s="15" t="s">
        <v>16</v>
      </c>
      <c r="C315" s="18">
        <v>0</v>
      </c>
      <c r="D315" s="18">
        <v>0</v>
      </c>
      <c r="E315" s="45">
        <f t="shared" si="37"/>
        <v>0</v>
      </c>
      <c r="F315" s="47"/>
    </row>
    <row r="316" spans="1:6" s="17" customFormat="1" ht="24" customHeight="1">
      <c r="A316" s="14">
        <v>2040399</v>
      </c>
      <c r="B316" s="15" t="s">
        <v>197</v>
      </c>
      <c r="C316" s="18">
        <v>0</v>
      </c>
      <c r="D316" s="18">
        <v>0</v>
      </c>
      <c r="E316" s="45">
        <f t="shared" si="37"/>
        <v>0</v>
      </c>
      <c r="F316" s="47"/>
    </row>
    <row r="317" spans="1:6" s="17" customFormat="1" ht="24" customHeight="1">
      <c r="A317" s="10">
        <v>20404</v>
      </c>
      <c r="B317" s="10" t="s">
        <v>198</v>
      </c>
      <c r="C317" s="13">
        <f>SUM(C318:C328)</f>
        <v>0</v>
      </c>
      <c r="D317" s="116">
        <f t="shared" ref="D317" si="45">SUM(D318:D328)</f>
        <v>0</v>
      </c>
      <c r="E317" s="45">
        <f t="shared" si="37"/>
        <v>0</v>
      </c>
      <c r="F317" s="47"/>
    </row>
    <row r="318" spans="1:6" s="17" customFormat="1" ht="24" customHeight="1">
      <c r="A318" s="14">
        <v>2040401</v>
      </c>
      <c r="B318" s="15" t="s">
        <v>7</v>
      </c>
      <c r="C318" s="18"/>
      <c r="D318" s="18"/>
      <c r="E318" s="45">
        <f t="shared" si="37"/>
        <v>0</v>
      </c>
      <c r="F318" s="47"/>
    </row>
    <row r="319" spans="1:6" ht="24" customHeight="1">
      <c r="A319" s="14">
        <v>2040402</v>
      </c>
      <c r="B319" s="15" t="s">
        <v>8</v>
      </c>
      <c r="C319" s="18"/>
      <c r="D319" s="18"/>
      <c r="E319" s="45">
        <f t="shared" si="37"/>
        <v>0</v>
      </c>
      <c r="F319" s="47"/>
    </row>
    <row r="320" spans="1:6" s="17" customFormat="1" ht="24" customHeight="1">
      <c r="A320" s="14">
        <v>2040403</v>
      </c>
      <c r="B320" s="15" t="s">
        <v>9</v>
      </c>
      <c r="C320" s="18"/>
      <c r="D320" s="18"/>
      <c r="E320" s="45">
        <f t="shared" si="37"/>
        <v>0</v>
      </c>
      <c r="F320" s="47"/>
    </row>
    <row r="321" spans="1:6" s="17" customFormat="1" ht="24" customHeight="1">
      <c r="A321" s="14">
        <v>2040404</v>
      </c>
      <c r="B321" s="15" t="s">
        <v>199</v>
      </c>
      <c r="C321" s="18"/>
      <c r="D321" s="18"/>
      <c r="E321" s="45">
        <f t="shared" si="37"/>
        <v>0</v>
      </c>
      <c r="F321" s="47"/>
    </row>
    <row r="322" spans="1:6" s="17" customFormat="1" ht="24" customHeight="1">
      <c r="A322" s="14">
        <v>2040405</v>
      </c>
      <c r="B322" s="15" t="s">
        <v>200</v>
      </c>
      <c r="C322" s="18"/>
      <c r="D322" s="18"/>
      <c r="E322" s="45">
        <f t="shared" si="37"/>
        <v>0</v>
      </c>
      <c r="F322" s="47"/>
    </row>
    <row r="323" spans="1:6" s="17" customFormat="1" ht="24" customHeight="1">
      <c r="A323" s="14">
        <v>2040406</v>
      </c>
      <c r="B323" s="15" t="s">
        <v>201</v>
      </c>
      <c r="C323" s="18"/>
      <c r="D323" s="18"/>
      <c r="E323" s="45">
        <f t="shared" si="37"/>
        <v>0</v>
      </c>
      <c r="F323" s="47"/>
    </row>
    <row r="324" spans="1:6" ht="24" customHeight="1">
      <c r="A324" s="14">
        <v>2040407</v>
      </c>
      <c r="B324" s="15" t="s">
        <v>202</v>
      </c>
      <c r="C324" s="18"/>
      <c r="D324" s="18"/>
      <c r="E324" s="45">
        <f t="shared" si="37"/>
        <v>0</v>
      </c>
      <c r="F324" s="47"/>
    </row>
    <row r="325" spans="1:6" s="17" customFormat="1" ht="24" customHeight="1">
      <c r="A325" s="14">
        <v>2040408</v>
      </c>
      <c r="B325" s="15" t="s">
        <v>203</v>
      </c>
      <c r="C325" s="18"/>
      <c r="D325" s="18"/>
      <c r="E325" s="45">
        <f t="shared" si="37"/>
        <v>0</v>
      </c>
      <c r="F325" s="47"/>
    </row>
    <row r="326" spans="1:6" s="17" customFormat="1" ht="24" customHeight="1">
      <c r="A326" s="14">
        <v>2040409</v>
      </c>
      <c r="B326" s="15" t="s">
        <v>204</v>
      </c>
      <c r="C326" s="18"/>
      <c r="D326" s="18"/>
      <c r="E326" s="45">
        <f t="shared" ref="E326:E389" si="46">D326-C326</f>
        <v>0</v>
      </c>
      <c r="F326" s="47"/>
    </row>
    <row r="327" spans="1:6" s="17" customFormat="1" ht="24" customHeight="1">
      <c r="A327" s="14">
        <v>2040450</v>
      </c>
      <c r="B327" s="15" t="s">
        <v>16</v>
      </c>
      <c r="C327" s="18"/>
      <c r="D327" s="18"/>
      <c r="E327" s="45">
        <f t="shared" si="46"/>
        <v>0</v>
      </c>
      <c r="F327" s="47"/>
    </row>
    <row r="328" spans="1:6" s="17" customFormat="1" ht="24" customHeight="1">
      <c r="A328" s="14">
        <v>2040499</v>
      </c>
      <c r="B328" s="15" t="s">
        <v>205</v>
      </c>
      <c r="C328" s="18"/>
      <c r="D328" s="18"/>
      <c r="E328" s="45">
        <f t="shared" si="46"/>
        <v>0</v>
      </c>
      <c r="F328" s="47"/>
    </row>
    <row r="329" spans="1:6" ht="24" customHeight="1">
      <c r="A329" s="10">
        <v>20405</v>
      </c>
      <c r="B329" s="10" t="s">
        <v>206</v>
      </c>
      <c r="C329" s="13">
        <f>SUM(C330:C337)</f>
        <v>0</v>
      </c>
      <c r="D329" s="116">
        <f t="shared" ref="D329" si="47">SUM(D330:D337)</f>
        <v>0</v>
      </c>
      <c r="E329" s="45">
        <f t="shared" si="46"/>
        <v>0</v>
      </c>
      <c r="F329" s="47"/>
    </row>
    <row r="330" spans="1:6" s="17" customFormat="1" ht="24" customHeight="1">
      <c r="A330" s="14">
        <v>2040501</v>
      </c>
      <c r="B330" s="15" t="s">
        <v>7</v>
      </c>
      <c r="C330" s="18"/>
      <c r="D330" s="18"/>
      <c r="E330" s="45">
        <f t="shared" si="46"/>
        <v>0</v>
      </c>
      <c r="F330" s="47"/>
    </row>
    <row r="331" spans="1:6" s="17" customFormat="1" ht="24" customHeight="1">
      <c r="A331" s="14">
        <v>2040502</v>
      </c>
      <c r="B331" s="15" t="s">
        <v>8</v>
      </c>
      <c r="C331" s="18"/>
      <c r="D331" s="18"/>
      <c r="E331" s="45">
        <f t="shared" si="46"/>
        <v>0</v>
      </c>
      <c r="F331" s="47"/>
    </row>
    <row r="332" spans="1:6" s="17" customFormat="1" ht="24" customHeight="1">
      <c r="A332" s="14">
        <v>2040503</v>
      </c>
      <c r="B332" s="15" t="s">
        <v>9</v>
      </c>
      <c r="C332" s="18"/>
      <c r="D332" s="18"/>
      <c r="E332" s="45">
        <f t="shared" si="46"/>
        <v>0</v>
      </c>
      <c r="F332" s="47"/>
    </row>
    <row r="333" spans="1:6" s="17" customFormat="1" ht="24" customHeight="1">
      <c r="A333" s="14">
        <v>2040504</v>
      </c>
      <c r="B333" s="15" t="s">
        <v>207</v>
      </c>
      <c r="C333" s="18"/>
      <c r="D333" s="18"/>
      <c r="E333" s="45">
        <f t="shared" si="46"/>
        <v>0</v>
      </c>
      <c r="F333" s="47"/>
    </row>
    <row r="334" spans="1:6" s="17" customFormat="1" ht="24" customHeight="1">
      <c r="A334" s="14">
        <v>2040505</v>
      </c>
      <c r="B334" s="15" t="s">
        <v>208</v>
      </c>
      <c r="C334" s="18"/>
      <c r="D334" s="18"/>
      <c r="E334" s="45">
        <f t="shared" si="46"/>
        <v>0</v>
      </c>
      <c r="F334" s="47"/>
    </row>
    <row r="335" spans="1:6" s="17" customFormat="1" ht="24" customHeight="1">
      <c r="A335" s="14">
        <v>2040506</v>
      </c>
      <c r="B335" s="15" t="s">
        <v>209</v>
      </c>
      <c r="C335" s="18"/>
      <c r="D335" s="18"/>
      <c r="E335" s="45">
        <f t="shared" si="46"/>
        <v>0</v>
      </c>
      <c r="F335" s="47"/>
    </row>
    <row r="336" spans="1:6" ht="24" customHeight="1">
      <c r="A336" s="14">
        <v>2040550</v>
      </c>
      <c r="B336" s="15" t="s">
        <v>16</v>
      </c>
      <c r="C336" s="18"/>
      <c r="D336" s="18"/>
      <c r="E336" s="45">
        <f t="shared" si="46"/>
        <v>0</v>
      </c>
      <c r="F336" s="47"/>
    </row>
    <row r="337" spans="1:6" s="17" customFormat="1" ht="24" customHeight="1">
      <c r="A337" s="14">
        <v>2040599</v>
      </c>
      <c r="B337" s="15" t="s">
        <v>210</v>
      </c>
      <c r="C337" s="18"/>
      <c r="D337" s="18"/>
      <c r="E337" s="45">
        <f t="shared" si="46"/>
        <v>0</v>
      </c>
      <c r="F337" s="47"/>
    </row>
    <row r="338" spans="1:6" s="17" customFormat="1" ht="24" customHeight="1">
      <c r="A338" s="10">
        <v>20406</v>
      </c>
      <c r="B338" s="10" t="s">
        <v>211</v>
      </c>
      <c r="C338" s="13">
        <f>SUM(C339:C351)</f>
        <v>0</v>
      </c>
      <c r="D338" s="116">
        <f t="shared" ref="D338" si="48">SUM(D339:D351)</f>
        <v>23</v>
      </c>
      <c r="E338" s="45">
        <v>27</v>
      </c>
      <c r="F338" s="47"/>
    </row>
    <row r="339" spans="1:6" s="17" customFormat="1" ht="24" customHeight="1">
      <c r="A339" s="14">
        <v>2040601</v>
      </c>
      <c r="B339" s="15" t="s">
        <v>7</v>
      </c>
      <c r="C339" s="18"/>
      <c r="D339" s="18">
        <v>23</v>
      </c>
      <c r="E339" s="45">
        <v>27</v>
      </c>
      <c r="F339" s="47"/>
    </row>
    <row r="340" spans="1:6" ht="24" customHeight="1">
      <c r="A340" s="14">
        <v>2040602</v>
      </c>
      <c r="B340" s="15" t="s">
        <v>8</v>
      </c>
      <c r="C340" s="18"/>
      <c r="D340" s="18"/>
      <c r="E340" s="45">
        <f t="shared" si="46"/>
        <v>0</v>
      </c>
      <c r="F340" s="47"/>
    </row>
    <row r="341" spans="1:6" s="17" customFormat="1" ht="24" customHeight="1">
      <c r="A341" s="14">
        <v>2040603</v>
      </c>
      <c r="B341" s="15" t="s">
        <v>9</v>
      </c>
      <c r="C341" s="18"/>
      <c r="D341" s="18"/>
      <c r="E341" s="45">
        <f t="shared" si="46"/>
        <v>0</v>
      </c>
      <c r="F341" s="47"/>
    </row>
    <row r="342" spans="1:6" s="17" customFormat="1" ht="24" customHeight="1">
      <c r="A342" s="14">
        <v>2040604</v>
      </c>
      <c r="B342" s="15" t="s">
        <v>212</v>
      </c>
      <c r="C342" s="18"/>
      <c r="D342" s="18"/>
      <c r="E342" s="45">
        <f t="shared" si="46"/>
        <v>0</v>
      </c>
      <c r="F342" s="47"/>
    </row>
    <row r="343" spans="1:6" s="17" customFormat="1" ht="24" customHeight="1">
      <c r="A343" s="14">
        <v>2040605</v>
      </c>
      <c r="B343" s="15" t="s">
        <v>213</v>
      </c>
      <c r="C343" s="18"/>
      <c r="D343" s="18"/>
      <c r="E343" s="45">
        <f t="shared" si="46"/>
        <v>0</v>
      </c>
      <c r="F343" s="47"/>
    </row>
    <row r="344" spans="1:6" ht="24" customHeight="1">
      <c r="A344" s="14">
        <v>2040606</v>
      </c>
      <c r="B344" s="15" t="s">
        <v>214</v>
      </c>
      <c r="C344" s="18"/>
      <c r="D344" s="18"/>
      <c r="E344" s="45">
        <f t="shared" si="46"/>
        <v>0</v>
      </c>
      <c r="F344" s="47"/>
    </row>
    <row r="345" spans="1:6" s="17" customFormat="1" ht="24" customHeight="1">
      <c r="A345" s="14">
        <v>2040607</v>
      </c>
      <c r="B345" s="15" t="s">
        <v>215</v>
      </c>
      <c r="C345" s="18"/>
      <c r="D345" s="18"/>
      <c r="E345" s="45">
        <f t="shared" si="46"/>
        <v>0</v>
      </c>
      <c r="F345" s="47"/>
    </row>
    <row r="346" spans="1:6" s="17" customFormat="1" ht="24" customHeight="1">
      <c r="A346" s="14">
        <v>2040608</v>
      </c>
      <c r="B346" s="15" t="s">
        <v>216</v>
      </c>
      <c r="C346" s="18"/>
      <c r="D346" s="18"/>
      <c r="E346" s="45">
        <f t="shared" si="46"/>
        <v>0</v>
      </c>
      <c r="F346" s="47"/>
    </row>
    <row r="347" spans="1:6" ht="24" customHeight="1">
      <c r="A347" s="14">
        <v>2040609</v>
      </c>
      <c r="B347" s="15" t="s">
        <v>217</v>
      </c>
      <c r="C347" s="18"/>
      <c r="D347" s="18"/>
      <c r="E347" s="45">
        <f t="shared" si="46"/>
        <v>0</v>
      </c>
      <c r="F347" s="47"/>
    </row>
    <row r="348" spans="1:6" s="17" customFormat="1" ht="24" customHeight="1">
      <c r="A348" s="14">
        <v>2040610</v>
      </c>
      <c r="B348" s="15" t="s">
        <v>218</v>
      </c>
      <c r="C348" s="18"/>
      <c r="D348" s="18"/>
      <c r="E348" s="45">
        <f t="shared" si="46"/>
        <v>0</v>
      </c>
      <c r="F348" s="47"/>
    </row>
    <row r="349" spans="1:6" s="17" customFormat="1" ht="24" customHeight="1">
      <c r="A349" s="14">
        <v>2040611</v>
      </c>
      <c r="B349" s="15" t="s">
        <v>219</v>
      </c>
      <c r="C349" s="18"/>
      <c r="D349" s="18"/>
      <c r="E349" s="45">
        <f t="shared" si="46"/>
        <v>0</v>
      </c>
      <c r="F349" s="47"/>
    </row>
    <row r="350" spans="1:6" ht="24" customHeight="1">
      <c r="A350" s="14">
        <v>2040650</v>
      </c>
      <c r="B350" s="15" t="s">
        <v>16</v>
      </c>
      <c r="C350" s="18"/>
      <c r="D350" s="18"/>
      <c r="E350" s="45">
        <f t="shared" si="46"/>
        <v>0</v>
      </c>
      <c r="F350" s="47"/>
    </row>
    <row r="351" spans="1:6" s="17" customFormat="1" ht="24" customHeight="1">
      <c r="A351" s="14">
        <v>2040699</v>
      </c>
      <c r="B351" s="15" t="s">
        <v>220</v>
      </c>
      <c r="C351" s="18"/>
      <c r="D351" s="18"/>
      <c r="E351" s="45">
        <f t="shared" si="46"/>
        <v>0</v>
      </c>
      <c r="F351" s="47"/>
    </row>
    <row r="352" spans="1:6" s="17" customFormat="1" ht="24" customHeight="1">
      <c r="A352" s="10">
        <v>20407</v>
      </c>
      <c r="B352" s="10" t="s">
        <v>221</v>
      </c>
      <c r="C352" s="13">
        <f>SUM(C353:C360)</f>
        <v>0</v>
      </c>
      <c r="D352" s="116">
        <f t="shared" ref="D352" si="49">SUM(D353:D360)</f>
        <v>0</v>
      </c>
      <c r="E352" s="45">
        <f t="shared" si="46"/>
        <v>0</v>
      </c>
      <c r="F352" s="47"/>
    </row>
    <row r="353" spans="1:6" ht="24" customHeight="1">
      <c r="A353" s="14">
        <v>2040701</v>
      </c>
      <c r="B353" s="15" t="s">
        <v>7</v>
      </c>
      <c r="C353" s="18">
        <v>0</v>
      </c>
      <c r="D353" s="18">
        <v>0</v>
      </c>
      <c r="E353" s="45">
        <f t="shared" si="46"/>
        <v>0</v>
      </c>
      <c r="F353" s="47"/>
    </row>
    <row r="354" spans="1:6" s="17" customFormat="1" ht="24" customHeight="1">
      <c r="A354" s="14">
        <v>2040702</v>
      </c>
      <c r="B354" s="15" t="s">
        <v>8</v>
      </c>
      <c r="C354" s="18">
        <v>0</v>
      </c>
      <c r="D354" s="18">
        <v>0</v>
      </c>
      <c r="E354" s="45">
        <f t="shared" si="46"/>
        <v>0</v>
      </c>
      <c r="F354" s="47"/>
    </row>
    <row r="355" spans="1:6" s="17" customFormat="1" ht="24" customHeight="1">
      <c r="A355" s="14">
        <v>2040703</v>
      </c>
      <c r="B355" s="15" t="s">
        <v>9</v>
      </c>
      <c r="C355" s="18">
        <v>0</v>
      </c>
      <c r="D355" s="18">
        <v>0</v>
      </c>
      <c r="E355" s="45">
        <f t="shared" si="46"/>
        <v>0</v>
      </c>
      <c r="F355" s="47"/>
    </row>
    <row r="356" spans="1:6" ht="24" customHeight="1">
      <c r="A356" s="14">
        <v>2040704</v>
      </c>
      <c r="B356" s="15" t="s">
        <v>222</v>
      </c>
      <c r="C356" s="18">
        <v>0</v>
      </c>
      <c r="D356" s="18">
        <v>0</v>
      </c>
      <c r="E356" s="45">
        <f t="shared" si="46"/>
        <v>0</v>
      </c>
      <c r="F356" s="47"/>
    </row>
    <row r="357" spans="1:6" s="12" customFormat="1" ht="24" customHeight="1">
      <c r="A357" s="14">
        <v>2040705</v>
      </c>
      <c r="B357" s="15" t="s">
        <v>223</v>
      </c>
      <c r="C357" s="8">
        <v>0</v>
      </c>
      <c r="D357" s="8">
        <v>0</v>
      </c>
      <c r="E357" s="45">
        <f t="shared" si="46"/>
        <v>0</v>
      </c>
      <c r="F357" s="47"/>
    </row>
    <row r="358" spans="1:6" ht="24" customHeight="1">
      <c r="A358" s="14">
        <v>2040706</v>
      </c>
      <c r="B358" s="15" t="s">
        <v>224</v>
      </c>
      <c r="C358" s="18"/>
      <c r="D358" s="18"/>
      <c r="E358" s="45">
        <f t="shared" si="46"/>
        <v>0</v>
      </c>
      <c r="F358" s="47"/>
    </row>
    <row r="359" spans="1:6" s="17" customFormat="1" ht="24" customHeight="1">
      <c r="A359" s="14">
        <v>2040750</v>
      </c>
      <c r="B359" s="15" t="s">
        <v>16</v>
      </c>
      <c r="C359" s="18">
        <v>0</v>
      </c>
      <c r="D359" s="18">
        <v>0</v>
      </c>
      <c r="E359" s="45">
        <f t="shared" si="46"/>
        <v>0</v>
      </c>
      <c r="F359" s="47"/>
    </row>
    <row r="360" spans="1:6" s="17" customFormat="1" ht="24" customHeight="1">
      <c r="A360" s="14">
        <v>2040799</v>
      </c>
      <c r="B360" s="15" t="s">
        <v>225</v>
      </c>
      <c r="C360" s="18">
        <v>0</v>
      </c>
      <c r="D360" s="18">
        <v>0</v>
      </c>
      <c r="E360" s="45">
        <f t="shared" si="46"/>
        <v>0</v>
      </c>
      <c r="F360" s="47"/>
    </row>
    <row r="361" spans="1:6" s="17" customFormat="1" ht="24" customHeight="1">
      <c r="A361" s="10">
        <v>20408</v>
      </c>
      <c r="B361" s="10" t="s">
        <v>226</v>
      </c>
      <c r="C361" s="13">
        <f>SUM(C362:C369)</f>
        <v>0</v>
      </c>
      <c r="D361" s="116">
        <f t="shared" ref="D361" si="50">SUM(D362:D369)</f>
        <v>0</v>
      </c>
      <c r="E361" s="45">
        <f t="shared" si="46"/>
        <v>0</v>
      </c>
      <c r="F361" s="47"/>
    </row>
    <row r="362" spans="1:6" s="17" customFormat="1" ht="24" customHeight="1">
      <c r="A362" s="14">
        <v>2040801</v>
      </c>
      <c r="B362" s="15" t="s">
        <v>7</v>
      </c>
      <c r="C362" s="18">
        <v>0</v>
      </c>
      <c r="D362" s="18">
        <v>0</v>
      </c>
      <c r="E362" s="45">
        <f t="shared" si="46"/>
        <v>0</v>
      </c>
      <c r="F362" s="47"/>
    </row>
    <row r="363" spans="1:6" ht="24" customHeight="1">
      <c r="A363" s="14">
        <v>2040802</v>
      </c>
      <c r="B363" s="15" t="s">
        <v>8</v>
      </c>
      <c r="C363" s="18">
        <v>0</v>
      </c>
      <c r="D363" s="18">
        <v>0</v>
      </c>
      <c r="E363" s="45">
        <f t="shared" si="46"/>
        <v>0</v>
      </c>
      <c r="F363" s="47"/>
    </row>
    <row r="364" spans="1:6" s="17" customFormat="1" ht="24" customHeight="1">
      <c r="A364" s="14">
        <v>2040803</v>
      </c>
      <c r="B364" s="15" t="s">
        <v>9</v>
      </c>
      <c r="C364" s="18">
        <v>0</v>
      </c>
      <c r="D364" s="18">
        <v>0</v>
      </c>
      <c r="E364" s="45">
        <f t="shared" si="46"/>
        <v>0</v>
      </c>
      <c r="F364" s="47"/>
    </row>
    <row r="365" spans="1:6" s="17" customFormat="1" ht="24" customHeight="1">
      <c r="A365" s="14">
        <v>2040804</v>
      </c>
      <c r="B365" s="15" t="s">
        <v>227</v>
      </c>
      <c r="C365" s="18">
        <v>0</v>
      </c>
      <c r="D365" s="18">
        <v>0</v>
      </c>
      <c r="E365" s="45">
        <f t="shared" si="46"/>
        <v>0</v>
      </c>
      <c r="F365" s="47"/>
    </row>
    <row r="366" spans="1:6" s="17" customFormat="1" ht="24" customHeight="1">
      <c r="A366" s="14">
        <v>2040805</v>
      </c>
      <c r="B366" s="15" t="s">
        <v>228</v>
      </c>
      <c r="C366" s="18">
        <v>0</v>
      </c>
      <c r="D366" s="18">
        <v>0</v>
      </c>
      <c r="E366" s="45">
        <f t="shared" si="46"/>
        <v>0</v>
      </c>
      <c r="F366" s="47"/>
    </row>
    <row r="367" spans="1:6" s="17" customFormat="1" ht="24" customHeight="1">
      <c r="A367" s="14">
        <v>2040806</v>
      </c>
      <c r="B367" s="15" t="s">
        <v>229</v>
      </c>
      <c r="C367" s="18">
        <v>0</v>
      </c>
      <c r="D367" s="18">
        <v>0</v>
      </c>
      <c r="E367" s="45">
        <f t="shared" si="46"/>
        <v>0</v>
      </c>
      <c r="F367" s="47"/>
    </row>
    <row r="368" spans="1:6" s="17" customFormat="1" ht="24" customHeight="1">
      <c r="A368" s="14">
        <v>2040850</v>
      </c>
      <c r="B368" s="15" t="s">
        <v>16</v>
      </c>
      <c r="C368" s="18">
        <v>0</v>
      </c>
      <c r="D368" s="18">
        <v>0</v>
      </c>
      <c r="E368" s="45">
        <f t="shared" si="46"/>
        <v>0</v>
      </c>
      <c r="F368" s="47"/>
    </row>
    <row r="369" spans="1:6" ht="24" customHeight="1">
      <c r="A369" s="14">
        <v>2040899</v>
      </c>
      <c r="B369" s="15" t="s">
        <v>230</v>
      </c>
      <c r="C369" s="18">
        <v>0</v>
      </c>
      <c r="D369" s="18">
        <v>0</v>
      </c>
      <c r="E369" s="45">
        <f t="shared" si="46"/>
        <v>0</v>
      </c>
      <c r="F369" s="47"/>
    </row>
    <row r="370" spans="1:6" s="17" customFormat="1" ht="24" customHeight="1">
      <c r="A370" s="10">
        <v>20409</v>
      </c>
      <c r="B370" s="10" t="s">
        <v>231</v>
      </c>
      <c r="C370" s="13">
        <f>SUM(C371:C377)</f>
        <v>0</v>
      </c>
      <c r="D370" s="116">
        <f t="shared" ref="D370" si="51">SUM(D371:D377)</f>
        <v>0</v>
      </c>
      <c r="E370" s="45">
        <f t="shared" si="46"/>
        <v>0</v>
      </c>
      <c r="F370" s="47"/>
    </row>
    <row r="371" spans="1:6" s="17" customFormat="1" ht="24" customHeight="1">
      <c r="A371" s="14">
        <v>2040901</v>
      </c>
      <c r="B371" s="15" t="s">
        <v>7</v>
      </c>
      <c r="C371" s="18">
        <v>0</v>
      </c>
      <c r="D371" s="18">
        <v>0</v>
      </c>
      <c r="E371" s="45">
        <f t="shared" si="46"/>
        <v>0</v>
      </c>
      <c r="F371" s="47"/>
    </row>
    <row r="372" spans="1:6" s="17" customFormat="1" ht="24" customHeight="1">
      <c r="A372" s="14">
        <v>2040902</v>
      </c>
      <c r="B372" s="15" t="s">
        <v>8</v>
      </c>
      <c r="C372" s="18">
        <v>0</v>
      </c>
      <c r="D372" s="18">
        <v>0</v>
      </c>
      <c r="E372" s="45">
        <f t="shared" si="46"/>
        <v>0</v>
      </c>
      <c r="F372" s="47"/>
    </row>
    <row r="373" spans="1:6" s="17" customFormat="1" ht="24" customHeight="1">
      <c r="A373" s="14">
        <v>2040903</v>
      </c>
      <c r="B373" s="15" t="s">
        <v>9</v>
      </c>
      <c r="C373" s="18">
        <v>0</v>
      </c>
      <c r="D373" s="18">
        <v>0</v>
      </c>
      <c r="E373" s="45">
        <f t="shared" si="46"/>
        <v>0</v>
      </c>
      <c r="F373" s="47"/>
    </row>
    <row r="374" spans="1:6" s="17" customFormat="1" ht="24" customHeight="1">
      <c r="A374" s="14">
        <v>2040904</v>
      </c>
      <c r="B374" s="15" t="s">
        <v>232</v>
      </c>
      <c r="C374" s="18">
        <v>0</v>
      </c>
      <c r="D374" s="18">
        <v>0</v>
      </c>
      <c r="E374" s="45">
        <f t="shared" si="46"/>
        <v>0</v>
      </c>
      <c r="F374" s="47"/>
    </row>
    <row r="375" spans="1:6" s="17" customFormat="1" ht="24" customHeight="1">
      <c r="A375" s="14">
        <v>2040905</v>
      </c>
      <c r="B375" s="15" t="s">
        <v>233</v>
      </c>
      <c r="C375" s="18">
        <v>0</v>
      </c>
      <c r="D375" s="18">
        <v>0</v>
      </c>
      <c r="E375" s="45">
        <f t="shared" si="46"/>
        <v>0</v>
      </c>
      <c r="F375" s="47"/>
    </row>
    <row r="376" spans="1:6" s="17" customFormat="1" ht="24" customHeight="1">
      <c r="A376" s="14">
        <v>2040950</v>
      </c>
      <c r="B376" s="15" t="s">
        <v>16</v>
      </c>
      <c r="C376" s="18">
        <v>0</v>
      </c>
      <c r="D376" s="18">
        <v>0</v>
      </c>
      <c r="E376" s="45">
        <f t="shared" si="46"/>
        <v>0</v>
      </c>
      <c r="F376" s="47"/>
    </row>
    <row r="377" spans="1:6" s="17" customFormat="1" ht="24" customHeight="1">
      <c r="A377" s="14">
        <v>2040999</v>
      </c>
      <c r="B377" s="15" t="s">
        <v>234</v>
      </c>
      <c r="C377" s="18">
        <v>0</v>
      </c>
      <c r="D377" s="18">
        <v>0</v>
      </c>
      <c r="E377" s="45">
        <f t="shared" si="46"/>
        <v>0</v>
      </c>
      <c r="F377" s="47"/>
    </row>
    <row r="378" spans="1:6" s="17" customFormat="1" ht="24" customHeight="1">
      <c r="A378" s="10">
        <v>20410</v>
      </c>
      <c r="B378" s="10" t="s">
        <v>235</v>
      </c>
      <c r="C378" s="13">
        <f>SUM(C379:C385)</f>
        <v>0</v>
      </c>
      <c r="D378" s="116">
        <f t="shared" ref="D378" si="52">SUM(D379:D385)</f>
        <v>0</v>
      </c>
      <c r="E378" s="45">
        <f t="shared" si="46"/>
        <v>0</v>
      </c>
      <c r="F378" s="47"/>
    </row>
    <row r="379" spans="1:6" s="17" customFormat="1" ht="24" customHeight="1">
      <c r="A379" s="14">
        <v>2041001</v>
      </c>
      <c r="B379" s="15" t="s">
        <v>7</v>
      </c>
      <c r="C379" s="18">
        <v>0</v>
      </c>
      <c r="D379" s="18">
        <v>0</v>
      </c>
      <c r="E379" s="45">
        <f t="shared" si="46"/>
        <v>0</v>
      </c>
      <c r="F379" s="47"/>
    </row>
    <row r="380" spans="1:6" s="17" customFormat="1" ht="24" customHeight="1">
      <c r="A380" s="14">
        <v>2041002</v>
      </c>
      <c r="B380" s="15" t="s">
        <v>8</v>
      </c>
      <c r="C380" s="18">
        <v>0</v>
      </c>
      <c r="D380" s="18">
        <v>0</v>
      </c>
      <c r="E380" s="45">
        <f t="shared" si="46"/>
        <v>0</v>
      </c>
      <c r="F380" s="47"/>
    </row>
    <row r="381" spans="1:6" ht="24" customHeight="1">
      <c r="A381" s="14">
        <v>2041003</v>
      </c>
      <c r="B381" s="15" t="s">
        <v>236</v>
      </c>
      <c r="C381" s="18">
        <v>0</v>
      </c>
      <c r="D381" s="18">
        <v>0</v>
      </c>
      <c r="E381" s="45">
        <f t="shared" si="46"/>
        <v>0</v>
      </c>
      <c r="F381" s="47"/>
    </row>
    <row r="382" spans="1:6" s="17" customFormat="1" ht="24" customHeight="1">
      <c r="A382" s="14">
        <v>2041004</v>
      </c>
      <c r="B382" s="15" t="s">
        <v>237</v>
      </c>
      <c r="C382" s="18">
        <v>0</v>
      </c>
      <c r="D382" s="18">
        <v>0</v>
      </c>
      <c r="E382" s="45">
        <f t="shared" si="46"/>
        <v>0</v>
      </c>
      <c r="F382" s="47"/>
    </row>
    <row r="383" spans="1:6" s="17" customFormat="1" ht="24" customHeight="1">
      <c r="A383" s="14">
        <v>2041005</v>
      </c>
      <c r="B383" s="15" t="s">
        <v>238</v>
      </c>
      <c r="C383" s="18">
        <v>0</v>
      </c>
      <c r="D383" s="18">
        <v>0</v>
      </c>
      <c r="E383" s="45">
        <f t="shared" si="46"/>
        <v>0</v>
      </c>
      <c r="F383" s="47"/>
    </row>
    <row r="384" spans="1:6" s="17" customFormat="1" ht="24" customHeight="1">
      <c r="A384" s="14">
        <v>2041006</v>
      </c>
      <c r="B384" s="15" t="s">
        <v>191</v>
      </c>
      <c r="C384" s="18">
        <v>0</v>
      </c>
      <c r="D384" s="18">
        <v>0</v>
      </c>
      <c r="E384" s="45">
        <f t="shared" si="46"/>
        <v>0</v>
      </c>
      <c r="F384" s="47"/>
    </row>
    <row r="385" spans="1:6" s="17" customFormat="1" ht="24" customHeight="1">
      <c r="A385" s="14">
        <v>2041099</v>
      </c>
      <c r="B385" s="15" t="s">
        <v>239</v>
      </c>
      <c r="C385" s="18">
        <v>0</v>
      </c>
      <c r="D385" s="18">
        <v>0</v>
      </c>
      <c r="E385" s="45">
        <f t="shared" si="46"/>
        <v>0</v>
      </c>
      <c r="F385" s="47"/>
    </row>
    <row r="386" spans="1:6" s="17" customFormat="1" ht="24" customHeight="1">
      <c r="A386" s="10">
        <v>20411</v>
      </c>
      <c r="B386" s="10" t="s">
        <v>240</v>
      </c>
      <c r="C386" s="13">
        <f>SUM(C387:C394)</f>
        <v>0</v>
      </c>
      <c r="D386" s="116">
        <f t="shared" ref="D386" si="53">SUM(D387:D394)</f>
        <v>0</v>
      </c>
      <c r="E386" s="45">
        <f t="shared" si="46"/>
        <v>0</v>
      </c>
      <c r="F386" s="47"/>
    </row>
    <row r="387" spans="1:6" s="17" customFormat="1" ht="24" customHeight="1">
      <c r="A387" s="14">
        <v>2041101</v>
      </c>
      <c r="B387" s="15" t="s">
        <v>241</v>
      </c>
      <c r="C387" s="18">
        <v>0</v>
      </c>
      <c r="D387" s="18">
        <v>0</v>
      </c>
      <c r="E387" s="45">
        <f t="shared" si="46"/>
        <v>0</v>
      </c>
      <c r="F387" s="47"/>
    </row>
    <row r="388" spans="1:6" s="17" customFormat="1" ht="24" customHeight="1">
      <c r="A388" s="14">
        <v>2041102</v>
      </c>
      <c r="B388" s="15" t="s">
        <v>7</v>
      </c>
      <c r="C388" s="18">
        <v>0</v>
      </c>
      <c r="D388" s="18">
        <v>0</v>
      </c>
      <c r="E388" s="45">
        <f t="shared" si="46"/>
        <v>0</v>
      </c>
      <c r="F388" s="47"/>
    </row>
    <row r="389" spans="1:6" s="17" customFormat="1" ht="24" customHeight="1">
      <c r="A389" s="14">
        <v>2041103</v>
      </c>
      <c r="B389" s="15" t="s">
        <v>242</v>
      </c>
      <c r="C389" s="18">
        <v>0</v>
      </c>
      <c r="D389" s="18">
        <v>0</v>
      </c>
      <c r="E389" s="45">
        <f t="shared" si="46"/>
        <v>0</v>
      </c>
      <c r="F389" s="47"/>
    </row>
    <row r="390" spans="1:6" ht="24" customHeight="1">
      <c r="A390" s="14">
        <v>2041104</v>
      </c>
      <c r="B390" s="15" t="s">
        <v>243</v>
      </c>
      <c r="C390" s="18">
        <v>0</v>
      </c>
      <c r="D390" s="18">
        <v>0</v>
      </c>
      <c r="E390" s="45">
        <f t="shared" ref="E390:E453" si="54">D390-C390</f>
        <v>0</v>
      </c>
      <c r="F390" s="47"/>
    </row>
    <row r="391" spans="1:6" s="17" customFormat="1" ht="24" customHeight="1">
      <c r="A391" s="14">
        <v>2041105</v>
      </c>
      <c r="B391" s="15" t="s">
        <v>244</v>
      </c>
      <c r="C391" s="18">
        <v>0</v>
      </c>
      <c r="D391" s="18">
        <v>0</v>
      </c>
      <c r="E391" s="45">
        <f t="shared" si="54"/>
        <v>0</v>
      </c>
      <c r="F391" s="47"/>
    </row>
    <row r="392" spans="1:6" ht="24" customHeight="1">
      <c r="A392" s="14">
        <v>2041106</v>
      </c>
      <c r="B392" s="15" t="s">
        <v>245</v>
      </c>
      <c r="C392" s="18">
        <v>0</v>
      </c>
      <c r="D392" s="18">
        <v>0</v>
      </c>
      <c r="E392" s="45">
        <f t="shared" si="54"/>
        <v>0</v>
      </c>
      <c r="F392" s="47"/>
    </row>
    <row r="393" spans="1:6" s="17" customFormat="1" ht="24" customHeight="1">
      <c r="A393" s="14">
        <v>2041107</v>
      </c>
      <c r="B393" s="15" t="s">
        <v>246</v>
      </c>
      <c r="C393" s="18">
        <v>0</v>
      </c>
      <c r="D393" s="18">
        <v>0</v>
      </c>
      <c r="E393" s="45">
        <f t="shared" si="54"/>
        <v>0</v>
      </c>
      <c r="F393" s="47"/>
    </row>
    <row r="394" spans="1:6" s="17" customFormat="1" ht="24" customHeight="1">
      <c r="A394" s="14">
        <v>2041108</v>
      </c>
      <c r="B394" s="15" t="s">
        <v>247</v>
      </c>
      <c r="C394" s="18">
        <v>0</v>
      </c>
      <c r="D394" s="18">
        <v>0</v>
      </c>
      <c r="E394" s="45">
        <f t="shared" si="54"/>
        <v>0</v>
      </c>
      <c r="F394" s="47"/>
    </row>
    <row r="395" spans="1:6" s="17" customFormat="1" ht="24" customHeight="1">
      <c r="A395" s="10">
        <v>20499</v>
      </c>
      <c r="B395" s="10" t="s">
        <v>248</v>
      </c>
      <c r="C395" s="13">
        <f>SUM(C396:C397)</f>
        <v>0</v>
      </c>
      <c r="D395" s="116">
        <f t="shared" ref="D395" si="55">SUM(D396:D397)</f>
        <v>0</v>
      </c>
      <c r="E395" s="45">
        <v>140</v>
      </c>
      <c r="F395" s="47"/>
    </row>
    <row r="396" spans="1:6" ht="24" customHeight="1">
      <c r="A396" s="14">
        <v>2049901</v>
      </c>
      <c r="B396" s="15" t="s">
        <v>249</v>
      </c>
      <c r="C396" s="18"/>
      <c r="D396" s="18"/>
      <c r="E396" s="45">
        <v>140</v>
      </c>
      <c r="F396" s="47"/>
    </row>
    <row r="397" spans="1:6" s="17" customFormat="1" ht="24" customHeight="1">
      <c r="A397" s="14">
        <v>2049902</v>
      </c>
      <c r="B397" s="15" t="s">
        <v>250</v>
      </c>
      <c r="C397" s="18"/>
      <c r="D397" s="18"/>
      <c r="E397" s="45">
        <f t="shared" si="54"/>
        <v>0</v>
      </c>
      <c r="F397" s="47"/>
    </row>
    <row r="398" spans="1:6" s="17" customFormat="1" ht="24" customHeight="1">
      <c r="A398" s="10">
        <v>205</v>
      </c>
      <c r="B398" s="10" t="s">
        <v>251</v>
      </c>
      <c r="C398" s="13">
        <f>SUM(C399,C404,C413,C420,C426,C430,C434,C438,C444,C451)</f>
        <v>0</v>
      </c>
      <c r="D398" s="116">
        <f t="shared" ref="D398" si="56">SUM(D399,D404,D413,D420,D426,D430,D434,D438,D444,D451)</f>
        <v>2334</v>
      </c>
      <c r="E398" s="45">
        <v>2374</v>
      </c>
      <c r="F398" s="47"/>
    </row>
    <row r="399" spans="1:6" s="17" customFormat="1" ht="24" customHeight="1">
      <c r="A399" s="10">
        <v>20501</v>
      </c>
      <c r="B399" s="10" t="s">
        <v>252</v>
      </c>
      <c r="C399" s="13">
        <f>SUM(C400:C403)</f>
        <v>0</v>
      </c>
      <c r="D399" s="30">
        <f>SUM(D400:D403)</f>
        <v>0</v>
      </c>
      <c r="E399" s="45">
        <f t="shared" si="54"/>
        <v>0</v>
      </c>
      <c r="F399" s="47"/>
    </row>
    <row r="400" spans="1:6" s="17" customFormat="1" ht="24" customHeight="1">
      <c r="A400" s="14">
        <v>2050101</v>
      </c>
      <c r="B400" s="15" t="s">
        <v>7</v>
      </c>
      <c r="C400" s="18"/>
      <c r="D400" s="18"/>
      <c r="E400" s="45">
        <f t="shared" si="54"/>
        <v>0</v>
      </c>
      <c r="F400" s="47"/>
    </row>
    <row r="401" spans="1:6" s="17" customFormat="1" ht="24" customHeight="1">
      <c r="A401" s="14">
        <v>2050102</v>
      </c>
      <c r="B401" s="15" t="s">
        <v>8</v>
      </c>
      <c r="C401" s="18"/>
      <c r="D401" s="18"/>
      <c r="E401" s="45">
        <f t="shared" si="54"/>
        <v>0</v>
      </c>
      <c r="F401" s="47"/>
    </row>
    <row r="402" spans="1:6" s="17" customFormat="1" ht="24" customHeight="1">
      <c r="A402" s="14">
        <v>2050103</v>
      </c>
      <c r="B402" s="15" t="s">
        <v>9</v>
      </c>
      <c r="C402" s="18"/>
      <c r="D402" s="18"/>
      <c r="E402" s="45">
        <f t="shared" si="54"/>
        <v>0</v>
      </c>
      <c r="F402" s="47"/>
    </row>
    <row r="403" spans="1:6" s="17" customFormat="1" ht="24" customHeight="1">
      <c r="A403" s="14">
        <v>2050199</v>
      </c>
      <c r="B403" s="15" t="s">
        <v>253</v>
      </c>
      <c r="C403" s="18">
        <v>0</v>
      </c>
      <c r="D403" s="18">
        <v>0</v>
      </c>
      <c r="E403" s="45">
        <f t="shared" si="54"/>
        <v>0</v>
      </c>
      <c r="F403" s="47"/>
    </row>
    <row r="404" spans="1:6" ht="24" customHeight="1">
      <c r="A404" s="10">
        <v>20502</v>
      </c>
      <c r="B404" s="10" t="s">
        <v>254</v>
      </c>
      <c r="C404" s="13">
        <f>SUM(C405:C412)</f>
        <v>0</v>
      </c>
      <c r="D404" s="116">
        <f t="shared" ref="D404" si="57">SUM(D405:D412)</f>
        <v>2057</v>
      </c>
      <c r="E404" s="45">
        <v>1914</v>
      </c>
      <c r="F404" s="47"/>
    </row>
    <row r="405" spans="1:6" s="12" customFormat="1" ht="24" customHeight="1">
      <c r="A405" s="14">
        <v>2050201</v>
      </c>
      <c r="B405" s="15" t="s">
        <v>255</v>
      </c>
      <c r="C405" s="22"/>
      <c r="D405" s="22">
        <v>10</v>
      </c>
      <c r="E405" s="45">
        <v>8</v>
      </c>
      <c r="F405" s="47"/>
    </row>
    <row r="406" spans="1:6" ht="24" customHeight="1">
      <c r="A406" s="14">
        <v>2050202</v>
      </c>
      <c r="B406" s="15" t="s">
        <v>256</v>
      </c>
      <c r="C406" s="22"/>
      <c r="D406" s="22">
        <v>1735</v>
      </c>
      <c r="E406" s="45">
        <v>1867</v>
      </c>
      <c r="F406" s="47"/>
    </row>
    <row r="407" spans="1:6" s="17" customFormat="1" ht="24" customHeight="1">
      <c r="A407" s="14">
        <v>2050203</v>
      </c>
      <c r="B407" s="15" t="s">
        <v>257</v>
      </c>
      <c r="C407" s="22"/>
      <c r="D407" s="22">
        <v>253</v>
      </c>
      <c r="E407" s="45">
        <v>29</v>
      </c>
      <c r="F407" s="47"/>
    </row>
    <row r="408" spans="1:6" s="17" customFormat="1" ht="24" customHeight="1">
      <c r="A408" s="14">
        <v>2050204</v>
      </c>
      <c r="B408" s="15" t="s">
        <v>258</v>
      </c>
      <c r="C408" s="22"/>
      <c r="D408" s="22">
        <v>59</v>
      </c>
      <c r="E408" s="45">
        <v>10</v>
      </c>
      <c r="F408" s="47"/>
    </row>
    <row r="409" spans="1:6" s="17" customFormat="1" ht="24" customHeight="1">
      <c r="A409" s="14">
        <v>2050205</v>
      </c>
      <c r="B409" s="15" t="s">
        <v>259</v>
      </c>
      <c r="C409" s="22"/>
      <c r="D409" s="22"/>
      <c r="E409" s="45">
        <f t="shared" si="54"/>
        <v>0</v>
      </c>
      <c r="F409" s="47"/>
    </row>
    <row r="410" spans="1:6" s="17" customFormat="1" ht="24" customHeight="1">
      <c r="A410" s="14">
        <v>2050206</v>
      </c>
      <c r="B410" s="15" t="s">
        <v>260</v>
      </c>
      <c r="C410" s="22"/>
      <c r="D410" s="22"/>
      <c r="E410" s="45">
        <f t="shared" si="54"/>
        <v>0</v>
      </c>
      <c r="F410" s="47"/>
    </row>
    <row r="411" spans="1:6" ht="24" customHeight="1">
      <c r="A411" s="14">
        <v>2050207</v>
      </c>
      <c r="B411" s="15" t="s">
        <v>261</v>
      </c>
      <c r="C411" s="22"/>
      <c r="D411" s="22"/>
      <c r="E411" s="45">
        <f t="shared" si="54"/>
        <v>0</v>
      </c>
      <c r="F411" s="47"/>
    </row>
    <row r="412" spans="1:6" s="17" customFormat="1" ht="24" customHeight="1">
      <c r="A412" s="14">
        <v>2050299</v>
      </c>
      <c r="B412" s="15" t="s">
        <v>262</v>
      </c>
      <c r="C412" s="22"/>
      <c r="D412" s="22"/>
      <c r="E412" s="45">
        <f t="shared" si="54"/>
        <v>0</v>
      </c>
      <c r="F412" s="47"/>
    </row>
    <row r="413" spans="1:6" ht="24" customHeight="1">
      <c r="A413" s="10">
        <v>20503</v>
      </c>
      <c r="B413" s="10" t="s">
        <v>263</v>
      </c>
      <c r="C413" s="13">
        <f>SUM(C414:C419)</f>
        <v>0</v>
      </c>
      <c r="D413" s="116">
        <f t="shared" ref="D413" si="58">SUM(D414:D419)</f>
        <v>79</v>
      </c>
      <c r="E413" s="45">
        <v>45</v>
      </c>
      <c r="F413" s="47"/>
    </row>
    <row r="414" spans="1:6" s="17" customFormat="1" ht="24" customHeight="1">
      <c r="A414" s="14">
        <v>2050301</v>
      </c>
      <c r="B414" s="15" t="s">
        <v>264</v>
      </c>
      <c r="C414" s="18">
        <v>0</v>
      </c>
      <c r="D414" s="18">
        <v>0</v>
      </c>
      <c r="E414" s="45">
        <f t="shared" si="54"/>
        <v>0</v>
      </c>
      <c r="F414" s="47"/>
    </row>
    <row r="415" spans="1:6" s="17" customFormat="1" ht="24" customHeight="1">
      <c r="A415" s="14">
        <v>2050302</v>
      </c>
      <c r="B415" s="15" t="s">
        <v>265</v>
      </c>
      <c r="C415" s="18"/>
      <c r="D415" s="18"/>
      <c r="E415" s="45">
        <v>24</v>
      </c>
      <c r="F415" s="47"/>
    </row>
    <row r="416" spans="1:6" s="17" customFormat="1" ht="24" customHeight="1">
      <c r="A416" s="14">
        <v>2050303</v>
      </c>
      <c r="B416" s="15" t="s">
        <v>266</v>
      </c>
      <c r="C416" s="18">
        <v>0</v>
      </c>
      <c r="D416" s="18">
        <v>0</v>
      </c>
      <c r="E416" s="45">
        <f t="shared" si="54"/>
        <v>0</v>
      </c>
      <c r="F416" s="47"/>
    </row>
    <row r="417" spans="1:6" s="17" customFormat="1" ht="24" customHeight="1">
      <c r="A417" s="14">
        <v>2050304</v>
      </c>
      <c r="B417" s="15" t="s">
        <v>267</v>
      </c>
      <c r="C417" s="18">
        <v>0</v>
      </c>
      <c r="D417" s="18">
        <v>79</v>
      </c>
      <c r="E417" s="45">
        <v>0</v>
      </c>
      <c r="F417" s="47"/>
    </row>
    <row r="418" spans="1:6" s="17" customFormat="1" ht="24" customHeight="1">
      <c r="A418" s="14">
        <v>2050305</v>
      </c>
      <c r="B418" s="15" t="s">
        <v>268</v>
      </c>
      <c r="C418" s="18">
        <v>0</v>
      </c>
      <c r="D418" s="18">
        <v>0</v>
      </c>
      <c r="E418" s="45">
        <v>21</v>
      </c>
      <c r="F418" s="47"/>
    </row>
    <row r="419" spans="1:6" ht="24" customHeight="1">
      <c r="A419" s="14">
        <v>2050399</v>
      </c>
      <c r="B419" s="15" t="s">
        <v>269</v>
      </c>
      <c r="C419" s="21">
        <v>0</v>
      </c>
      <c r="D419" s="21">
        <v>0</v>
      </c>
      <c r="E419" s="45">
        <f t="shared" si="54"/>
        <v>0</v>
      </c>
      <c r="F419" s="47"/>
    </row>
    <row r="420" spans="1:6" s="17" customFormat="1" ht="24" customHeight="1">
      <c r="A420" s="10">
        <v>20504</v>
      </c>
      <c r="B420" s="10" t="s">
        <v>270</v>
      </c>
      <c r="C420" s="13">
        <f>SUM(C421:C425)</f>
        <v>0</v>
      </c>
      <c r="D420" s="116">
        <f t="shared" ref="D420" si="59">SUM(D421:D425)</f>
        <v>0</v>
      </c>
      <c r="E420" s="45">
        <f t="shared" si="54"/>
        <v>0</v>
      </c>
      <c r="F420" s="47"/>
    </row>
    <row r="421" spans="1:6" ht="24" customHeight="1">
      <c r="A421" s="14">
        <v>2050401</v>
      </c>
      <c r="B421" s="15" t="s">
        <v>271</v>
      </c>
      <c r="C421" s="21">
        <v>0</v>
      </c>
      <c r="D421" s="21">
        <v>0</v>
      </c>
      <c r="E421" s="45">
        <f t="shared" si="54"/>
        <v>0</v>
      </c>
      <c r="F421" s="47"/>
    </row>
    <row r="422" spans="1:6" ht="24" customHeight="1">
      <c r="A422" s="14">
        <v>2050402</v>
      </c>
      <c r="B422" s="15" t="s">
        <v>272</v>
      </c>
      <c r="C422" s="18">
        <v>0</v>
      </c>
      <c r="D422" s="18">
        <v>0</v>
      </c>
      <c r="E422" s="45">
        <f t="shared" si="54"/>
        <v>0</v>
      </c>
      <c r="F422" s="47"/>
    </row>
    <row r="423" spans="1:6" ht="24" customHeight="1">
      <c r="A423" s="14">
        <v>2050403</v>
      </c>
      <c r="B423" s="15" t="s">
        <v>273</v>
      </c>
      <c r="C423" s="21">
        <v>0</v>
      </c>
      <c r="D423" s="21">
        <v>0</v>
      </c>
      <c r="E423" s="45">
        <f t="shared" si="54"/>
        <v>0</v>
      </c>
      <c r="F423" s="47"/>
    </row>
    <row r="424" spans="1:6" s="17" customFormat="1" ht="24" customHeight="1">
      <c r="A424" s="14">
        <v>2050404</v>
      </c>
      <c r="B424" s="15" t="s">
        <v>274</v>
      </c>
      <c r="C424" s="18">
        <v>0</v>
      </c>
      <c r="D424" s="18">
        <v>0</v>
      </c>
      <c r="E424" s="45">
        <f t="shared" si="54"/>
        <v>0</v>
      </c>
      <c r="F424" s="47"/>
    </row>
    <row r="425" spans="1:6" s="17" customFormat="1" ht="24" customHeight="1">
      <c r="A425" s="14">
        <v>2050499</v>
      </c>
      <c r="B425" s="15" t="s">
        <v>275</v>
      </c>
      <c r="C425" s="18">
        <v>0</v>
      </c>
      <c r="D425" s="18">
        <v>0</v>
      </c>
      <c r="E425" s="45">
        <f t="shared" si="54"/>
        <v>0</v>
      </c>
      <c r="F425" s="47"/>
    </row>
    <row r="426" spans="1:6" s="17" customFormat="1" ht="24" customHeight="1">
      <c r="A426" s="10">
        <v>20505</v>
      </c>
      <c r="B426" s="10" t="s">
        <v>276</v>
      </c>
      <c r="C426" s="13">
        <f>SUM(C427:C429)</f>
        <v>0</v>
      </c>
      <c r="D426" s="116">
        <f t="shared" ref="D426" si="60">SUM(D427:D429)</f>
        <v>0</v>
      </c>
      <c r="E426" s="45">
        <f t="shared" si="54"/>
        <v>0</v>
      </c>
      <c r="F426" s="47"/>
    </row>
    <row r="427" spans="1:6" ht="24" customHeight="1">
      <c r="A427" s="14">
        <v>2050501</v>
      </c>
      <c r="B427" s="15" t="s">
        <v>277</v>
      </c>
      <c r="C427" s="18"/>
      <c r="D427" s="18"/>
      <c r="E427" s="45">
        <f t="shared" si="54"/>
        <v>0</v>
      </c>
      <c r="F427" s="47"/>
    </row>
    <row r="428" spans="1:6" ht="24" customHeight="1">
      <c r="A428" s="14">
        <v>2050502</v>
      </c>
      <c r="B428" s="15" t="s">
        <v>278</v>
      </c>
      <c r="C428" s="18">
        <v>0</v>
      </c>
      <c r="D428" s="18">
        <v>0</v>
      </c>
      <c r="E428" s="45">
        <f t="shared" si="54"/>
        <v>0</v>
      </c>
      <c r="F428" s="47"/>
    </row>
    <row r="429" spans="1:6" s="12" customFormat="1" ht="24" customHeight="1">
      <c r="A429" s="14">
        <v>2050599</v>
      </c>
      <c r="B429" s="15" t="s">
        <v>279</v>
      </c>
      <c r="C429" s="8">
        <v>0</v>
      </c>
      <c r="D429" s="8">
        <v>0</v>
      </c>
      <c r="E429" s="45">
        <f t="shared" si="54"/>
        <v>0</v>
      </c>
      <c r="F429" s="47"/>
    </row>
    <row r="430" spans="1:6" ht="24" customHeight="1">
      <c r="A430" s="10">
        <v>20506</v>
      </c>
      <c r="B430" s="10" t="s">
        <v>280</v>
      </c>
      <c r="C430" s="13">
        <f>SUM(C431:C433)</f>
        <v>0</v>
      </c>
      <c r="D430" s="116">
        <f t="shared" ref="D430" si="61">SUM(D431:D433)</f>
        <v>0</v>
      </c>
      <c r="E430" s="45">
        <f t="shared" si="54"/>
        <v>0</v>
      </c>
      <c r="F430" s="47"/>
    </row>
    <row r="431" spans="1:6" s="17" customFormat="1" ht="24" customHeight="1">
      <c r="A431" s="14">
        <v>2050601</v>
      </c>
      <c r="B431" s="15" t="s">
        <v>281</v>
      </c>
      <c r="C431" s="18">
        <v>0</v>
      </c>
      <c r="D431" s="18">
        <v>0</v>
      </c>
      <c r="E431" s="45">
        <f t="shared" si="54"/>
        <v>0</v>
      </c>
      <c r="F431" s="47"/>
    </row>
    <row r="432" spans="1:6" s="17" customFormat="1" ht="24" customHeight="1">
      <c r="A432" s="14">
        <v>2050602</v>
      </c>
      <c r="B432" s="15" t="s">
        <v>282</v>
      </c>
      <c r="C432" s="18">
        <v>0</v>
      </c>
      <c r="D432" s="18">
        <v>0</v>
      </c>
      <c r="E432" s="45">
        <f t="shared" si="54"/>
        <v>0</v>
      </c>
      <c r="F432" s="47"/>
    </row>
    <row r="433" spans="1:6" s="17" customFormat="1" ht="24" customHeight="1">
      <c r="A433" s="14">
        <v>2050699</v>
      </c>
      <c r="B433" s="15" t="s">
        <v>283</v>
      </c>
      <c r="C433" s="18">
        <v>0</v>
      </c>
      <c r="D433" s="18">
        <v>0</v>
      </c>
      <c r="E433" s="45">
        <f t="shared" si="54"/>
        <v>0</v>
      </c>
      <c r="F433" s="47"/>
    </row>
    <row r="434" spans="1:6" s="17" customFormat="1" ht="24" customHeight="1">
      <c r="A434" s="10">
        <v>20507</v>
      </c>
      <c r="B434" s="10" t="s">
        <v>284</v>
      </c>
      <c r="C434" s="13">
        <f>SUM(C435:C437)</f>
        <v>0</v>
      </c>
      <c r="D434" s="116">
        <f t="shared" ref="D434" si="62">SUM(D435:D437)</f>
        <v>6</v>
      </c>
      <c r="E434" s="45">
        <f t="shared" si="54"/>
        <v>6</v>
      </c>
      <c r="F434" s="47"/>
    </row>
    <row r="435" spans="1:6" s="17" customFormat="1" ht="24" customHeight="1">
      <c r="A435" s="14">
        <v>2050701</v>
      </c>
      <c r="B435" s="15" t="s">
        <v>285</v>
      </c>
      <c r="C435" s="18"/>
      <c r="D435" s="18">
        <v>6</v>
      </c>
      <c r="E435" s="45">
        <f t="shared" si="54"/>
        <v>6</v>
      </c>
      <c r="F435" s="47"/>
    </row>
    <row r="436" spans="1:6" s="17" customFormat="1" ht="24" customHeight="1">
      <c r="A436" s="14">
        <v>2050702</v>
      </c>
      <c r="B436" s="15" t="s">
        <v>286</v>
      </c>
      <c r="C436" s="18">
        <v>0</v>
      </c>
      <c r="D436" s="18">
        <v>0</v>
      </c>
      <c r="E436" s="45">
        <f t="shared" si="54"/>
        <v>0</v>
      </c>
      <c r="F436" s="47"/>
    </row>
    <row r="437" spans="1:6" ht="24" customHeight="1">
      <c r="A437" s="14">
        <v>2050799</v>
      </c>
      <c r="B437" s="15" t="s">
        <v>287</v>
      </c>
      <c r="C437" s="18">
        <v>0</v>
      </c>
      <c r="D437" s="18">
        <v>0</v>
      </c>
      <c r="E437" s="45">
        <f t="shared" si="54"/>
        <v>0</v>
      </c>
      <c r="F437" s="47"/>
    </row>
    <row r="438" spans="1:6" ht="24" customHeight="1">
      <c r="A438" s="10">
        <v>20508</v>
      </c>
      <c r="B438" s="10" t="s">
        <v>288</v>
      </c>
      <c r="C438" s="13">
        <f>SUM(C439:C443)</f>
        <v>0</v>
      </c>
      <c r="D438" s="116">
        <f t="shared" ref="D438" si="63">SUM(D439:D443)</f>
        <v>0</v>
      </c>
      <c r="E438" s="45">
        <v>4</v>
      </c>
      <c r="F438" s="47"/>
    </row>
    <row r="439" spans="1:6" ht="24" customHeight="1">
      <c r="A439" s="14">
        <v>2050801</v>
      </c>
      <c r="B439" s="15" t="s">
        <v>289</v>
      </c>
      <c r="C439" s="18"/>
      <c r="D439" s="18"/>
      <c r="E439" s="45">
        <f t="shared" si="54"/>
        <v>0</v>
      </c>
      <c r="F439" s="47"/>
    </row>
    <row r="440" spans="1:6" ht="24" customHeight="1">
      <c r="A440" s="14">
        <v>2050802</v>
      </c>
      <c r="B440" s="15" t="s">
        <v>290</v>
      </c>
      <c r="C440" s="18"/>
      <c r="D440" s="18"/>
      <c r="E440" s="45">
        <f t="shared" si="54"/>
        <v>0</v>
      </c>
      <c r="F440" s="47"/>
    </row>
    <row r="441" spans="1:6" ht="24" customHeight="1">
      <c r="A441" s="14">
        <v>2050803</v>
      </c>
      <c r="B441" s="15" t="s">
        <v>291</v>
      </c>
      <c r="C441" s="18"/>
      <c r="D441" s="18"/>
      <c r="E441" s="45">
        <v>4</v>
      </c>
      <c r="F441" s="47"/>
    </row>
    <row r="442" spans="1:6" ht="24" customHeight="1">
      <c r="A442" s="14">
        <v>2050804</v>
      </c>
      <c r="B442" s="15" t="s">
        <v>292</v>
      </c>
      <c r="C442" s="18"/>
      <c r="D442" s="18"/>
      <c r="E442" s="45">
        <f t="shared" si="54"/>
        <v>0</v>
      </c>
      <c r="F442" s="47"/>
    </row>
    <row r="443" spans="1:6" ht="24" customHeight="1">
      <c r="A443" s="14">
        <v>2050899</v>
      </c>
      <c r="B443" s="15" t="s">
        <v>293</v>
      </c>
      <c r="C443" s="18"/>
      <c r="D443" s="18"/>
      <c r="E443" s="45">
        <f t="shared" si="54"/>
        <v>0</v>
      </c>
      <c r="F443" s="47"/>
    </row>
    <row r="444" spans="1:6" ht="24" customHeight="1">
      <c r="A444" s="10">
        <v>20509</v>
      </c>
      <c r="B444" s="10" t="s">
        <v>294</v>
      </c>
      <c r="C444" s="13">
        <f>SUM(C445:C450)</f>
        <v>0</v>
      </c>
      <c r="D444" s="116">
        <f t="shared" ref="D444" si="64">SUM(D445:D450)</f>
        <v>106</v>
      </c>
      <c r="E444" s="45">
        <v>404</v>
      </c>
      <c r="F444" s="47"/>
    </row>
    <row r="445" spans="1:6" ht="24" customHeight="1">
      <c r="A445" s="14">
        <v>2050901</v>
      </c>
      <c r="B445" s="15" t="s">
        <v>295</v>
      </c>
      <c r="C445" s="18"/>
      <c r="D445" s="18"/>
      <c r="E445" s="45">
        <v>269</v>
      </c>
      <c r="F445" s="47"/>
    </row>
    <row r="446" spans="1:6" ht="24" customHeight="1">
      <c r="A446" s="14">
        <v>2050902</v>
      </c>
      <c r="B446" s="15" t="s">
        <v>296</v>
      </c>
      <c r="C446" s="18"/>
      <c r="D446" s="18"/>
      <c r="E446" s="45">
        <v>48</v>
      </c>
      <c r="F446" s="47"/>
    </row>
    <row r="447" spans="1:6" s="12" customFormat="1" ht="24" customHeight="1">
      <c r="A447" s="14">
        <v>2050903</v>
      </c>
      <c r="B447" s="15" t="s">
        <v>297</v>
      </c>
      <c r="C447" s="18"/>
      <c r="D447" s="18"/>
      <c r="E447" s="45">
        <f t="shared" si="54"/>
        <v>0</v>
      </c>
      <c r="F447" s="47"/>
    </row>
    <row r="448" spans="1:6" ht="24" customHeight="1">
      <c r="A448" s="14">
        <v>2050904</v>
      </c>
      <c r="B448" s="15" t="s">
        <v>298</v>
      </c>
      <c r="C448" s="18"/>
      <c r="D448" s="18"/>
      <c r="E448" s="45">
        <f t="shared" si="54"/>
        <v>0</v>
      </c>
      <c r="F448" s="47"/>
    </row>
    <row r="449" spans="1:6" s="17" customFormat="1" ht="24" customHeight="1">
      <c r="A449" s="14">
        <v>2050905</v>
      </c>
      <c r="B449" s="15" t="s">
        <v>299</v>
      </c>
      <c r="C449" s="18"/>
      <c r="D449" s="18"/>
      <c r="E449" s="45">
        <f t="shared" si="54"/>
        <v>0</v>
      </c>
      <c r="F449" s="47"/>
    </row>
    <row r="450" spans="1:6" s="17" customFormat="1" ht="24" customHeight="1">
      <c r="A450" s="14">
        <v>2050999</v>
      </c>
      <c r="B450" s="15" t="s">
        <v>300</v>
      </c>
      <c r="C450" s="18"/>
      <c r="D450" s="18">
        <v>106</v>
      </c>
      <c r="E450" s="45">
        <v>87</v>
      </c>
      <c r="F450" s="47"/>
    </row>
    <row r="451" spans="1:6" s="17" customFormat="1" ht="24" customHeight="1">
      <c r="A451" s="10">
        <v>20599</v>
      </c>
      <c r="B451" s="10" t="s">
        <v>301</v>
      </c>
      <c r="C451" s="13">
        <f>C452</f>
        <v>0</v>
      </c>
      <c r="D451" s="116">
        <f t="shared" ref="D451" si="65">D452</f>
        <v>86</v>
      </c>
      <c r="E451" s="45">
        <v>0</v>
      </c>
      <c r="F451" s="47"/>
    </row>
    <row r="452" spans="1:6" s="17" customFormat="1" ht="24" customHeight="1">
      <c r="A452" s="14">
        <v>2059999</v>
      </c>
      <c r="B452" s="15" t="s">
        <v>1060</v>
      </c>
      <c r="C452" s="18"/>
      <c r="D452" s="18">
        <v>86</v>
      </c>
      <c r="E452" s="45">
        <v>0</v>
      </c>
      <c r="F452" s="47"/>
    </row>
    <row r="453" spans="1:6" s="17" customFormat="1" ht="24" customHeight="1">
      <c r="A453" s="10">
        <v>206</v>
      </c>
      <c r="B453" s="10" t="s">
        <v>302</v>
      </c>
      <c r="C453" s="13">
        <f>SUM(C454,C459,C468,C474,C480,C485,C490,C497,C501,C504)</f>
        <v>0</v>
      </c>
      <c r="D453" s="116">
        <f t="shared" ref="D453" si="66">SUM(D454,D459,D468,D474,D480,D485,D490,D497,D501,D504)</f>
        <v>0</v>
      </c>
      <c r="E453" s="45">
        <f t="shared" si="54"/>
        <v>0</v>
      </c>
      <c r="F453" s="47"/>
    </row>
    <row r="454" spans="1:6" s="17" customFormat="1" ht="24" customHeight="1">
      <c r="A454" s="10">
        <v>20601</v>
      </c>
      <c r="B454" s="10" t="s">
        <v>303</v>
      </c>
      <c r="C454" s="13">
        <f>SUM(C455:C458)</f>
        <v>0</v>
      </c>
      <c r="D454" s="116">
        <f t="shared" ref="D454" si="67">SUM(D455:D458)</f>
        <v>0</v>
      </c>
      <c r="E454" s="45">
        <f t="shared" ref="E454:E517" si="68">D454-C454</f>
        <v>0</v>
      </c>
      <c r="F454" s="47"/>
    </row>
    <row r="455" spans="1:6" s="17" customFormat="1" ht="24" customHeight="1">
      <c r="A455" s="14">
        <v>2060101</v>
      </c>
      <c r="B455" s="15" t="s">
        <v>7</v>
      </c>
      <c r="C455" s="18"/>
      <c r="D455" s="18"/>
      <c r="E455" s="45">
        <f t="shared" si="68"/>
        <v>0</v>
      </c>
      <c r="F455" s="47"/>
    </row>
    <row r="456" spans="1:6" s="17" customFormat="1" ht="24" customHeight="1">
      <c r="A456" s="14">
        <v>2060102</v>
      </c>
      <c r="B456" s="15" t="s">
        <v>8</v>
      </c>
      <c r="C456" s="18">
        <v>0</v>
      </c>
      <c r="D456" s="18">
        <v>0</v>
      </c>
      <c r="E456" s="45">
        <f t="shared" si="68"/>
        <v>0</v>
      </c>
      <c r="F456" s="47"/>
    </row>
    <row r="457" spans="1:6" s="17" customFormat="1" ht="24" customHeight="1">
      <c r="A457" s="14">
        <v>2060103</v>
      </c>
      <c r="B457" s="15" t="s">
        <v>9</v>
      </c>
      <c r="C457" s="18">
        <v>0</v>
      </c>
      <c r="D457" s="18">
        <v>0</v>
      </c>
      <c r="E457" s="45">
        <f t="shared" si="68"/>
        <v>0</v>
      </c>
      <c r="F457" s="47"/>
    </row>
    <row r="458" spans="1:6" s="17" customFormat="1" ht="24" customHeight="1">
      <c r="A458" s="14">
        <v>2060199</v>
      </c>
      <c r="B458" s="15" t="s">
        <v>304</v>
      </c>
      <c r="C458" s="18"/>
      <c r="D458" s="18"/>
      <c r="E458" s="45">
        <f t="shared" si="68"/>
        <v>0</v>
      </c>
      <c r="F458" s="47"/>
    </row>
    <row r="459" spans="1:6" s="17" customFormat="1" ht="24" customHeight="1">
      <c r="A459" s="10">
        <v>20602</v>
      </c>
      <c r="B459" s="10" t="s">
        <v>305</v>
      </c>
      <c r="C459" s="13">
        <f>SUM(C460:C467)</f>
        <v>0</v>
      </c>
      <c r="D459" s="116">
        <f t="shared" ref="D459" si="69">SUM(D460:D467)</f>
        <v>0</v>
      </c>
      <c r="E459" s="45">
        <f t="shared" si="68"/>
        <v>0</v>
      </c>
      <c r="F459" s="47"/>
    </row>
    <row r="460" spans="1:6" s="17" customFormat="1" ht="24" customHeight="1">
      <c r="A460" s="14">
        <v>2060201</v>
      </c>
      <c r="B460" s="15" t="s">
        <v>306</v>
      </c>
      <c r="C460" s="18">
        <v>0</v>
      </c>
      <c r="D460" s="18">
        <v>0</v>
      </c>
      <c r="E460" s="45">
        <f t="shared" si="68"/>
        <v>0</v>
      </c>
      <c r="F460" s="47"/>
    </row>
    <row r="461" spans="1:6" s="17" customFormat="1" ht="24" customHeight="1">
      <c r="A461" s="14">
        <v>2060202</v>
      </c>
      <c r="B461" s="15" t="s">
        <v>307</v>
      </c>
      <c r="C461" s="18">
        <v>0</v>
      </c>
      <c r="D461" s="18">
        <v>0</v>
      </c>
      <c r="E461" s="45">
        <f t="shared" si="68"/>
        <v>0</v>
      </c>
      <c r="F461" s="47"/>
    </row>
    <row r="462" spans="1:6" s="17" customFormat="1" ht="24" customHeight="1">
      <c r="A462" s="14">
        <v>2060203</v>
      </c>
      <c r="B462" s="15" t="s">
        <v>308</v>
      </c>
      <c r="C462" s="18">
        <v>0</v>
      </c>
      <c r="D462" s="18">
        <v>0</v>
      </c>
      <c r="E462" s="45">
        <f t="shared" si="68"/>
        <v>0</v>
      </c>
      <c r="F462" s="47"/>
    </row>
    <row r="463" spans="1:6" s="17" customFormat="1" ht="24" customHeight="1">
      <c r="A463" s="14">
        <v>2060204</v>
      </c>
      <c r="B463" s="15" t="s">
        <v>309</v>
      </c>
      <c r="C463" s="18">
        <v>0</v>
      </c>
      <c r="D463" s="18">
        <v>0</v>
      </c>
      <c r="E463" s="45">
        <f t="shared" si="68"/>
        <v>0</v>
      </c>
      <c r="F463" s="47"/>
    </row>
    <row r="464" spans="1:6" s="17" customFormat="1" ht="24" customHeight="1">
      <c r="A464" s="14">
        <v>2060205</v>
      </c>
      <c r="B464" s="15" t="s">
        <v>310</v>
      </c>
      <c r="C464" s="18">
        <v>0</v>
      </c>
      <c r="D464" s="18">
        <v>0</v>
      </c>
      <c r="E464" s="45">
        <f t="shared" si="68"/>
        <v>0</v>
      </c>
      <c r="F464" s="47"/>
    </row>
    <row r="465" spans="1:6" s="17" customFormat="1" ht="24" customHeight="1">
      <c r="A465" s="14">
        <v>2060206</v>
      </c>
      <c r="B465" s="15" t="s">
        <v>311</v>
      </c>
      <c r="C465" s="18">
        <v>0</v>
      </c>
      <c r="D465" s="18">
        <v>0</v>
      </c>
      <c r="E465" s="45">
        <f t="shared" si="68"/>
        <v>0</v>
      </c>
      <c r="F465" s="47"/>
    </row>
    <row r="466" spans="1:6" s="17" customFormat="1" ht="24" customHeight="1">
      <c r="A466" s="14">
        <v>2060207</v>
      </c>
      <c r="B466" s="15" t="s">
        <v>312</v>
      </c>
      <c r="C466" s="18">
        <v>0</v>
      </c>
      <c r="D466" s="18">
        <v>0</v>
      </c>
      <c r="E466" s="45">
        <f t="shared" si="68"/>
        <v>0</v>
      </c>
      <c r="F466" s="47"/>
    </row>
    <row r="467" spans="1:6" s="17" customFormat="1" ht="24" customHeight="1">
      <c r="A467" s="14">
        <v>2060299</v>
      </c>
      <c r="B467" s="15" t="s">
        <v>313</v>
      </c>
      <c r="C467" s="18">
        <v>0</v>
      </c>
      <c r="D467" s="18">
        <v>0</v>
      </c>
      <c r="E467" s="45">
        <f t="shared" si="68"/>
        <v>0</v>
      </c>
      <c r="F467" s="47"/>
    </row>
    <row r="468" spans="1:6" s="17" customFormat="1" ht="24" customHeight="1">
      <c r="A468" s="10">
        <v>20603</v>
      </c>
      <c r="B468" s="10" t="s">
        <v>314</v>
      </c>
      <c r="C468" s="24">
        <f>SUM(C469:C473)</f>
        <v>0</v>
      </c>
      <c r="D468" s="18">
        <f>SUM(D469:D473)</f>
        <v>0</v>
      </c>
      <c r="E468" s="45">
        <f t="shared" si="68"/>
        <v>0</v>
      </c>
      <c r="F468" s="47"/>
    </row>
    <row r="469" spans="1:6" ht="24" customHeight="1">
      <c r="A469" s="14">
        <v>2060301</v>
      </c>
      <c r="B469" s="15" t="s">
        <v>306</v>
      </c>
      <c r="C469" s="18">
        <v>0</v>
      </c>
      <c r="D469" s="18">
        <v>0</v>
      </c>
      <c r="E469" s="45">
        <f t="shared" si="68"/>
        <v>0</v>
      </c>
      <c r="F469" s="47"/>
    </row>
    <row r="470" spans="1:6" s="17" customFormat="1" ht="24" customHeight="1">
      <c r="A470" s="14">
        <v>2060302</v>
      </c>
      <c r="B470" s="15" t="s">
        <v>315</v>
      </c>
      <c r="C470" s="18">
        <v>0</v>
      </c>
      <c r="D470" s="18">
        <v>0</v>
      </c>
      <c r="E470" s="45">
        <f t="shared" si="68"/>
        <v>0</v>
      </c>
      <c r="F470" s="47"/>
    </row>
    <row r="471" spans="1:6" s="17" customFormat="1" ht="24" customHeight="1">
      <c r="A471" s="14">
        <v>2060303</v>
      </c>
      <c r="B471" s="15" t="s">
        <v>316</v>
      </c>
      <c r="C471" s="18">
        <v>0</v>
      </c>
      <c r="D471" s="18">
        <v>0</v>
      </c>
      <c r="E471" s="45">
        <f t="shared" si="68"/>
        <v>0</v>
      </c>
      <c r="F471" s="47"/>
    </row>
    <row r="472" spans="1:6" s="17" customFormat="1" ht="24" customHeight="1">
      <c r="A472" s="14">
        <v>2060304</v>
      </c>
      <c r="B472" s="15" t="s">
        <v>317</v>
      </c>
      <c r="C472" s="18">
        <v>0</v>
      </c>
      <c r="D472" s="18">
        <v>0</v>
      </c>
      <c r="E472" s="45">
        <f t="shared" si="68"/>
        <v>0</v>
      </c>
      <c r="F472" s="47"/>
    </row>
    <row r="473" spans="1:6" s="17" customFormat="1" ht="24" customHeight="1">
      <c r="A473" s="14">
        <v>2060399</v>
      </c>
      <c r="B473" s="15" t="s">
        <v>318</v>
      </c>
      <c r="C473" s="18">
        <v>0</v>
      </c>
      <c r="D473" s="18">
        <v>0</v>
      </c>
      <c r="E473" s="45">
        <f t="shared" si="68"/>
        <v>0</v>
      </c>
      <c r="F473" s="47"/>
    </row>
    <row r="474" spans="1:6" s="17" customFormat="1" ht="24" customHeight="1">
      <c r="A474" s="10">
        <v>20604</v>
      </c>
      <c r="B474" s="10" t="s">
        <v>319</v>
      </c>
      <c r="C474" s="13">
        <f>SUM(C475:C479)</f>
        <v>0</v>
      </c>
      <c r="D474" s="30">
        <f>SUM(D475:D479)</f>
        <v>0</v>
      </c>
      <c r="E474" s="45">
        <f t="shared" si="68"/>
        <v>0</v>
      </c>
      <c r="F474" s="47"/>
    </row>
    <row r="475" spans="1:6" s="17" customFormat="1" ht="24" customHeight="1">
      <c r="A475" s="14">
        <v>2060401</v>
      </c>
      <c r="B475" s="15" t="s">
        <v>306</v>
      </c>
      <c r="C475" s="18">
        <v>0</v>
      </c>
      <c r="D475" s="18">
        <v>0</v>
      </c>
      <c r="E475" s="45">
        <f t="shared" si="68"/>
        <v>0</v>
      </c>
      <c r="F475" s="47"/>
    </row>
    <row r="476" spans="1:6" s="17" customFormat="1" ht="24" customHeight="1">
      <c r="A476" s="14">
        <v>2060402</v>
      </c>
      <c r="B476" s="15" t="s">
        <v>320</v>
      </c>
      <c r="C476" s="18"/>
      <c r="D476" s="18"/>
      <c r="E476" s="45">
        <f t="shared" si="68"/>
        <v>0</v>
      </c>
      <c r="F476" s="47"/>
    </row>
    <row r="477" spans="1:6" s="17" customFormat="1" ht="24" customHeight="1">
      <c r="A477" s="14">
        <v>2060403</v>
      </c>
      <c r="B477" s="15" t="s">
        <v>321</v>
      </c>
      <c r="C477" s="18"/>
      <c r="D477" s="18"/>
      <c r="E477" s="45">
        <f t="shared" si="68"/>
        <v>0</v>
      </c>
      <c r="F477" s="47"/>
    </row>
    <row r="478" spans="1:6" s="17" customFormat="1" ht="24" customHeight="1">
      <c r="A478" s="14">
        <v>2060404</v>
      </c>
      <c r="B478" s="15" t="s">
        <v>322</v>
      </c>
      <c r="C478" s="18"/>
      <c r="D478" s="18"/>
      <c r="E478" s="45">
        <f t="shared" si="68"/>
        <v>0</v>
      </c>
      <c r="F478" s="47"/>
    </row>
    <row r="479" spans="1:6" s="17" customFormat="1" ht="24" customHeight="1">
      <c r="A479" s="14">
        <v>2060499</v>
      </c>
      <c r="B479" s="15" t="s">
        <v>323</v>
      </c>
      <c r="C479" s="18"/>
      <c r="D479" s="18"/>
      <c r="E479" s="45">
        <f t="shared" si="68"/>
        <v>0</v>
      </c>
      <c r="F479" s="47"/>
    </row>
    <row r="480" spans="1:6" s="17" customFormat="1" ht="24" customHeight="1">
      <c r="A480" s="10">
        <v>20605</v>
      </c>
      <c r="B480" s="10" t="s">
        <v>324</v>
      </c>
      <c r="C480" s="13">
        <f>SUM(C481:C484)</f>
        <v>0</v>
      </c>
      <c r="D480" s="30">
        <f>SUM(D481:D484)</f>
        <v>0</v>
      </c>
      <c r="E480" s="45">
        <f t="shared" si="68"/>
        <v>0</v>
      </c>
      <c r="F480" s="47"/>
    </row>
    <row r="481" spans="1:6" s="17" customFormat="1" ht="24" customHeight="1">
      <c r="A481" s="14">
        <v>2060501</v>
      </c>
      <c r="B481" s="15" t="s">
        <v>306</v>
      </c>
      <c r="C481" s="18">
        <v>0</v>
      </c>
      <c r="D481" s="18">
        <v>0</v>
      </c>
      <c r="E481" s="45">
        <f t="shared" si="68"/>
        <v>0</v>
      </c>
      <c r="F481" s="47"/>
    </row>
    <row r="482" spans="1:6" s="17" customFormat="1" ht="24" customHeight="1">
      <c r="A482" s="14">
        <v>2060502</v>
      </c>
      <c r="B482" s="15" t="s">
        <v>325</v>
      </c>
      <c r="C482" s="18">
        <v>0</v>
      </c>
      <c r="D482" s="18">
        <v>0</v>
      </c>
      <c r="E482" s="45">
        <f t="shared" si="68"/>
        <v>0</v>
      </c>
      <c r="F482" s="47"/>
    </row>
    <row r="483" spans="1:6" s="17" customFormat="1" ht="24" customHeight="1">
      <c r="A483" s="14">
        <v>2060503</v>
      </c>
      <c r="B483" s="15" t="s">
        <v>326</v>
      </c>
      <c r="C483" s="18">
        <v>0</v>
      </c>
      <c r="D483" s="18">
        <v>0</v>
      </c>
      <c r="E483" s="45">
        <f t="shared" si="68"/>
        <v>0</v>
      </c>
      <c r="F483" s="47"/>
    </row>
    <row r="484" spans="1:6" s="17" customFormat="1" ht="24" customHeight="1">
      <c r="A484" s="14">
        <v>2060599</v>
      </c>
      <c r="B484" s="15" t="s">
        <v>327</v>
      </c>
      <c r="C484" s="18">
        <v>0</v>
      </c>
      <c r="D484" s="18">
        <v>0</v>
      </c>
      <c r="E484" s="45">
        <f t="shared" si="68"/>
        <v>0</v>
      </c>
      <c r="F484" s="47"/>
    </row>
    <row r="485" spans="1:6" s="17" customFormat="1" ht="24" customHeight="1">
      <c r="A485" s="10">
        <v>20606</v>
      </c>
      <c r="B485" s="10" t="s">
        <v>328</v>
      </c>
      <c r="C485" s="13">
        <f>SUM(C486:C489)</f>
        <v>0</v>
      </c>
      <c r="D485" s="30">
        <f>SUM(D486:D489)</f>
        <v>0</v>
      </c>
      <c r="E485" s="45">
        <f t="shared" si="68"/>
        <v>0</v>
      </c>
      <c r="F485" s="47"/>
    </row>
    <row r="486" spans="1:6" s="17" customFormat="1" ht="24" customHeight="1">
      <c r="A486" s="14">
        <v>2060601</v>
      </c>
      <c r="B486" s="15" t="s">
        <v>329</v>
      </c>
      <c r="C486" s="18">
        <v>0</v>
      </c>
      <c r="D486" s="18">
        <v>0</v>
      </c>
      <c r="E486" s="45">
        <f t="shared" si="68"/>
        <v>0</v>
      </c>
      <c r="F486" s="47"/>
    </row>
    <row r="487" spans="1:6" s="17" customFormat="1" ht="24" customHeight="1">
      <c r="A487" s="14">
        <v>2060602</v>
      </c>
      <c r="B487" s="15" t="s">
        <v>330</v>
      </c>
      <c r="C487" s="18">
        <v>0</v>
      </c>
      <c r="D487" s="18">
        <v>0</v>
      </c>
      <c r="E487" s="45">
        <f t="shared" si="68"/>
        <v>0</v>
      </c>
      <c r="F487" s="47"/>
    </row>
    <row r="488" spans="1:6" s="17" customFormat="1" ht="24" customHeight="1">
      <c r="A488" s="14">
        <v>2060603</v>
      </c>
      <c r="B488" s="15" t="s">
        <v>331</v>
      </c>
      <c r="C488" s="18">
        <v>0</v>
      </c>
      <c r="D488" s="18">
        <v>0</v>
      </c>
      <c r="E488" s="45">
        <f t="shared" si="68"/>
        <v>0</v>
      </c>
      <c r="F488" s="47"/>
    </row>
    <row r="489" spans="1:6" s="17" customFormat="1" ht="24" customHeight="1">
      <c r="A489" s="14">
        <v>2060699</v>
      </c>
      <c r="B489" s="15" t="s">
        <v>332</v>
      </c>
      <c r="C489" s="18">
        <v>0</v>
      </c>
      <c r="D489" s="18">
        <v>0</v>
      </c>
      <c r="E489" s="45">
        <f t="shared" si="68"/>
        <v>0</v>
      </c>
      <c r="F489" s="47"/>
    </row>
    <row r="490" spans="1:6" s="17" customFormat="1" ht="24" customHeight="1">
      <c r="A490" s="10">
        <v>20607</v>
      </c>
      <c r="B490" s="10" t="s">
        <v>333</v>
      </c>
      <c r="C490" s="13">
        <f>SUM(C491:C496)</f>
        <v>0</v>
      </c>
      <c r="D490" s="30">
        <f>SUM(D491:D496)</f>
        <v>0</v>
      </c>
      <c r="E490" s="45">
        <f t="shared" si="68"/>
        <v>0</v>
      </c>
      <c r="F490" s="47"/>
    </row>
    <row r="491" spans="1:6" s="17" customFormat="1" ht="24" customHeight="1">
      <c r="A491" s="14">
        <v>2060701</v>
      </c>
      <c r="B491" s="15" t="s">
        <v>306</v>
      </c>
      <c r="C491" s="18">
        <v>0</v>
      </c>
      <c r="D491" s="18">
        <v>0</v>
      </c>
      <c r="E491" s="45">
        <f t="shared" si="68"/>
        <v>0</v>
      </c>
      <c r="F491" s="47"/>
    </row>
    <row r="492" spans="1:6" s="17" customFormat="1" ht="24" customHeight="1">
      <c r="A492" s="14">
        <v>2060702</v>
      </c>
      <c r="B492" s="15" t="s">
        <v>334</v>
      </c>
      <c r="C492" s="18">
        <v>0</v>
      </c>
      <c r="D492" s="18">
        <v>0</v>
      </c>
      <c r="E492" s="45">
        <f t="shared" si="68"/>
        <v>0</v>
      </c>
      <c r="F492" s="47"/>
    </row>
    <row r="493" spans="1:6" s="17" customFormat="1" ht="24" customHeight="1">
      <c r="A493" s="14">
        <v>2060703</v>
      </c>
      <c r="B493" s="15" t="s">
        <v>335</v>
      </c>
      <c r="C493" s="18">
        <v>0</v>
      </c>
      <c r="D493" s="18">
        <v>0</v>
      </c>
      <c r="E493" s="45">
        <f t="shared" si="68"/>
        <v>0</v>
      </c>
      <c r="F493" s="47"/>
    </row>
    <row r="494" spans="1:6" s="17" customFormat="1" ht="24" customHeight="1">
      <c r="A494" s="14">
        <v>2060704</v>
      </c>
      <c r="B494" s="15" t="s">
        <v>336</v>
      </c>
      <c r="C494" s="18">
        <v>0</v>
      </c>
      <c r="D494" s="18">
        <v>0</v>
      </c>
      <c r="E494" s="45">
        <f t="shared" si="68"/>
        <v>0</v>
      </c>
      <c r="F494" s="47"/>
    </row>
    <row r="495" spans="1:6" s="17" customFormat="1" ht="24" customHeight="1">
      <c r="A495" s="14">
        <v>2060705</v>
      </c>
      <c r="B495" s="15" t="s">
        <v>337</v>
      </c>
      <c r="C495" s="18">
        <v>0</v>
      </c>
      <c r="D495" s="18">
        <v>0</v>
      </c>
      <c r="E495" s="45">
        <f t="shared" si="68"/>
        <v>0</v>
      </c>
      <c r="F495" s="47"/>
    </row>
    <row r="496" spans="1:6" s="17" customFormat="1" ht="24" customHeight="1">
      <c r="A496" s="14">
        <v>2060799</v>
      </c>
      <c r="B496" s="15" t="s">
        <v>338</v>
      </c>
      <c r="C496" s="18"/>
      <c r="D496" s="18"/>
      <c r="E496" s="45">
        <f t="shared" si="68"/>
        <v>0</v>
      </c>
      <c r="F496" s="47"/>
    </row>
    <row r="497" spans="1:6" s="17" customFormat="1" ht="24" customHeight="1">
      <c r="A497" s="10">
        <v>20608</v>
      </c>
      <c r="B497" s="10" t="s">
        <v>339</v>
      </c>
      <c r="C497" s="13">
        <f>SUM(C498:C500)</f>
        <v>0</v>
      </c>
      <c r="D497" s="30">
        <f>SUM(D498:D500)</f>
        <v>0</v>
      </c>
      <c r="E497" s="45">
        <f t="shared" si="68"/>
        <v>0</v>
      </c>
      <c r="F497" s="47"/>
    </row>
    <row r="498" spans="1:6" s="17" customFormat="1" ht="24" customHeight="1">
      <c r="A498" s="14">
        <v>2060801</v>
      </c>
      <c r="B498" s="15" t="s">
        <v>340</v>
      </c>
      <c r="C498" s="18">
        <v>0</v>
      </c>
      <c r="D498" s="18">
        <v>0</v>
      </c>
      <c r="E498" s="45">
        <f t="shared" si="68"/>
        <v>0</v>
      </c>
      <c r="F498" s="47"/>
    </row>
    <row r="499" spans="1:6" s="17" customFormat="1" ht="24" customHeight="1">
      <c r="A499" s="14">
        <v>2060802</v>
      </c>
      <c r="B499" s="15" t="s">
        <v>341</v>
      </c>
      <c r="C499" s="18">
        <v>0</v>
      </c>
      <c r="D499" s="18">
        <v>0</v>
      </c>
      <c r="E499" s="45">
        <f t="shared" si="68"/>
        <v>0</v>
      </c>
      <c r="F499" s="47"/>
    </row>
    <row r="500" spans="1:6" s="17" customFormat="1" ht="24" customHeight="1">
      <c r="A500" s="14">
        <v>2060899</v>
      </c>
      <c r="B500" s="15" t="s">
        <v>342</v>
      </c>
      <c r="C500" s="18"/>
      <c r="D500" s="18"/>
      <c r="E500" s="45">
        <f t="shared" si="68"/>
        <v>0</v>
      </c>
      <c r="F500" s="47"/>
    </row>
    <row r="501" spans="1:6" s="17" customFormat="1" ht="24" customHeight="1">
      <c r="A501" s="10">
        <v>20609</v>
      </c>
      <c r="B501" s="10" t="s">
        <v>343</v>
      </c>
      <c r="C501" s="13">
        <f>SUM(C502:C503)</f>
        <v>0</v>
      </c>
      <c r="D501" s="30">
        <f>SUM(D502:D503)</f>
        <v>0</v>
      </c>
      <c r="E501" s="45">
        <f t="shared" si="68"/>
        <v>0</v>
      </c>
      <c r="F501" s="47"/>
    </row>
    <row r="502" spans="1:6" s="17" customFormat="1" ht="24" customHeight="1">
      <c r="A502" s="14">
        <v>2060901</v>
      </c>
      <c r="B502" s="15" t="s">
        <v>344</v>
      </c>
      <c r="C502" s="18">
        <v>0</v>
      </c>
      <c r="D502" s="18">
        <v>0</v>
      </c>
      <c r="E502" s="45">
        <f t="shared" si="68"/>
        <v>0</v>
      </c>
      <c r="F502" s="47"/>
    </row>
    <row r="503" spans="1:6" ht="24" customHeight="1">
      <c r="A503" s="14">
        <v>2060902</v>
      </c>
      <c r="B503" s="15" t="s">
        <v>345</v>
      </c>
      <c r="C503" s="21">
        <v>0</v>
      </c>
      <c r="D503" s="21">
        <v>0</v>
      </c>
      <c r="E503" s="45">
        <f t="shared" si="68"/>
        <v>0</v>
      </c>
      <c r="F503" s="47"/>
    </row>
    <row r="504" spans="1:6" s="17" customFormat="1" ht="24" customHeight="1">
      <c r="A504" s="25">
        <v>20699</v>
      </c>
      <c r="B504" s="25" t="s">
        <v>346</v>
      </c>
      <c r="C504" s="26">
        <f>SUM(C505:C506)</f>
        <v>0</v>
      </c>
      <c r="D504" s="107">
        <f>SUM(D505:D506)</f>
        <v>0</v>
      </c>
      <c r="E504" s="45">
        <f t="shared" si="68"/>
        <v>0</v>
      </c>
      <c r="F504" s="47"/>
    </row>
    <row r="505" spans="1:6" ht="24" customHeight="1">
      <c r="A505" s="27">
        <v>2069901</v>
      </c>
      <c r="B505" s="28" t="s">
        <v>347</v>
      </c>
      <c r="C505" s="21">
        <v>0</v>
      </c>
      <c r="D505" s="21">
        <v>0</v>
      </c>
      <c r="E505" s="45">
        <f t="shared" si="68"/>
        <v>0</v>
      </c>
      <c r="F505" s="47"/>
    </row>
    <row r="506" spans="1:6" s="17" customFormat="1" ht="24" customHeight="1">
      <c r="A506" s="27">
        <v>2069999</v>
      </c>
      <c r="B506" s="28" t="s">
        <v>348</v>
      </c>
      <c r="C506" s="18"/>
      <c r="D506" s="18"/>
      <c r="E506" s="45">
        <f t="shared" si="68"/>
        <v>0</v>
      </c>
      <c r="F506" s="47"/>
    </row>
    <row r="507" spans="1:6" s="17" customFormat="1" ht="24" customHeight="1">
      <c r="A507" s="29">
        <v>207</v>
      </c>
      <c r="B507" s="29" t="s">
        <v>349</v>
      </c>
      <c r="C507" s="13">
        <f>SUM(C508,C522,C530,C541,C552)</f>
        <v>0</v>
      </c>
      <c r="D507" s="116">
        <f t="shared" ref="D507" si="70">SUM(D508,D522,D530,D541,D552)</f>
        <v>27.6</v>
      </c>
      <c r="E507" s="45">
        <v>48</v>
      </c>
      <c r="F507" s="47"/>
    </row>
    <row r="508" spans="1:6" s="17" customFormat="1" ht="24" customHeight="1">
      <c r="A508" s="29">
        <v>20701</v>
      </c>
      <c r="B508" s="29" t="s">
        <v>350</v>
      </c>
      <c r="C508" s="13">
        <f>SUM(C509:C521)</f>
        <v>0</v>
      </c>
      <c r="D508" s="116">
        <f t="shared" ref="D508" si="71">SUM(D509:D521)</f>
        <v>27.6</v>
      </c>
      <c r="E508" s="45">
        <v>31</v>
      </c>
      <c r="F508" s="47"/>
    </row>
    <row r="509" spans="1:6" ht="24" customHeight="1">
      <c r="A509" s="27">
        <v>2070101</v>
      </c>
      <c r="B509" s="28" t="s">
        <v>7</v>
      </c>
      <c r="C509" s="18"/>
      <c r="D509" s="18"/>
      <c r="E509" s="45">
        <f t="shared" si="68"/>
        <v>0</v>
      </c>
      <c r="F509" s="47"/>
    </row>
    <row r="510" spans="1:6" s="12" customFormat="1" ht="24" customHeight="1">
      <c r="A510" s="27">
        <v>2070102</v>
      </c>
      <c r="B510" s="28" t="s">
        <v>8</v>
      </c>
      <c r="C510" s="18"/>
      <c r="D510" s="18"/>
      <c r="E510" s="45">
        <f t="shared" si="68"/>
        <v>0</v>
      </c>
      <c r="F510" s="47"/>
    </row>
    <row r="511" spans="1:6" ht="24" customHeight="1">
      <c r="A511" s="27">
        <v>2070103</v>
      </c>
      <c r="B511" s="28" t="s">
        <v>9</v>
      </c>
      <c r="C511" s="18"/>
      <c r="D511" s="18">
        <v>27.6</v>
      </c>
      <c r="E511" s="45">
        <v>29</v>
      </c>
      <c r="F511" s="47"/>
    </row>
    <row r="512" spans="1:6" s="17" customFormat="1" ht="24" customHeight="1">
      <c r="A512" s="27">
        <v>2070104</v>
      </c>
      <c r="B512" s="28" t="s">
        <v>351</v>
      </c>
      <c r="C512" s="18"/>
      <c r="D512" s="18"/>
      <c r="E512" s="45">
        <f t="shared" si="68"/>
        <v>0</v>
      </c>
      <c r="F512" s="47"/>
    </row>
    <row r="513" spans="1:6" s="17" customFormat="1" ht="24" customHeight="1">
      <c r="A513" s="27">
        <v>2070105</v>
      </c>
      <c r="B513" s="28" t="s">
        <v>352</v>
      </c>
      <c r="C513" s="18"/>
      <c r="D513" s="18"/>
      <c r="E513" s="45">
        <f t="shared" si="68"/>
        <v>0</v>
      </c>
      <c r="F513" s="47"/>
    </row>
    <row r="514" spans="1:6" s="17" customFormat="1" ht="24" customHeight="1">
      <c r="A514" s="27">
        <v>2070106</v>
      </c>
      <c r="B514" s="28" t="s">
        <v>353</v>
      </c>
      <c r="C514" s="18"/>
      <c r="D514" s="18"/>
      <c r="E514" s="45">
        <f t="shared" si="68"/>
        <v>0</v>
      </c>
      <c r="F514" s="47"/>
    </row>
    <row r="515" spans="1:6" s="17" customFormat="1" ht="24" customHeight="1">
      <c r="A515" s="27">
        <v>2070107</v>
      </c>
      <c r="B515" s="28" t="s">
        <v>354</v>
      </c>
      <c r="C515" s="18"/>
      <c r="D515" s="18"/>
      <c r="E515" s="45">
        <f t="shared" si="68"/>
        <v>0</v>
      </c>
      <c r="F515" s="47"/>
    </row>
    <row r="516" spans="1:6" s="17" customFormat="1" ht="24" customHeight="1">
      <c r="A516" s="27">
        <v>2070108</v>
      </c>
      <c r="B516" s="28" t="s">
        <v>355</v>
      </c>
      <c r="C516" s="18"/>
      <c r="D516" s="18"/>
      <c r="E516" s="45">
        <f t="shared" si="68"/>
        <v>0</v>
      </c>
      <c r="F516" s="47"/>
    </row>
    <row r="517" spans="1:6" s="17" customFormat="1" ht="24" customHeight="1">
      <c r="A517" s="27">
        <v>2070109</v>
      </c>
      <c r="B517" s="28" t="s">
        <v>356</v>
      </c>
      <c r="C517" s="18"/>
      <c r="D517" s="18"/>
      <c r="E517" s="45">
        <f t="shared" si="68"/>
        <v>0</v>
      </c>
      <c r="F517" s="47"/>
    </row>
    <row r="518" spans="1:6" s="17" customFormat="1" ht="24" customHeight="1">
      <c r="A518" s="27">
        <v>2070110</v>
      </c>
      <c r="B518" s="28" t="s">
        <v>357</v>
      </c>
      <c r="C518" s="18"/>
      <c r="D518" s="18"/>
      <c r="E518" s="45">
        <f t="shared" ref="E518:E580" si="72">D518-C518</f>
        <v>0</v>
      </c>
      <c r="F518" s="47"/>
    </row>
    <row r="519" spans="1:6" s="17" customFormat="1" ht="24" customHeight="1">
      <c r="A519" s="27">
        <v>2070111</v>
      </c>
      <c r="B519" s="28" t="s">
        <v>358</v>
      </c>
      <c r="C519" s="18"/>
      <c r="D519" s="18"/>
      <c r="E519" s="45">
        <f t="shared" si="72"/>
        <v>0</v>
      </c>
      <c r="F519" s="47"/>
    </row>
    <row r="520" spans="1:6" ht="24" customHeight="1">
      <c r="A520" s="27">
        <v>2070112</v>
      </c>
      <c r="B520" s="28" t="s">
        <v>359</v>
      </c>
      <c r="C520" s="18"/>
      <c r="D520" s="18"/>
      <c r="E520" s="45">
        <f t="shared" si="72"/>
        <v>0</v>
      </c>
      <c r="F520" s="47"/>
    </row>
    <row r="521" spans="1:6" s="17" customFormat="1" ht="24" customHeight="1">
      <c r="A521" s="27">
        <v>2070199</v>
      </c>
      <c r="B521" s="28" t="s">
        <v>360</v>
      </c>
      <c r="C521" s="18"/>
      <c r="D521" s="18"/>
      <c r="E521" s="45">
        <v>2</v>
      </c>
      <c r="F521" s="47"/>
    </row>
    <row r="522" spans="1:6" s="17" customFormat="1" ht="24" customHeight="1">
      <c r="A522" s="29">
        <v>20702</v>
      </c>
      <c r="B522" s="29" t="s">
        <v>361</v>
      </c>
      <c r="C522" s="13">
        <f>SUM(C523:C529)</f>
        <v>0</v>
      </c>
      <c r="D522" s="116">
        <f t="shared" ref="D522" si="73">SUM(D523:D529)</f>
        <v>0</v>
      </c>
      <c r="E522" s="45">
        <f t="shared" si="72"/>
        <v>0</v>
      </c>
      <c r="F522" s="47"/>
    </row>
    <row r="523" spans="1:6" s="17" customFormat="1" ht="24" customHeight="1">
      <c r="A523" s="27">
        <v>2070201</v>
      </c>
      <c r="B523" s="28" t="s">
        <v>7</v>
      </c>
      <c r="C523" s="18"/>
      <c r="D523" s="18"/>
      <c r="E523" s="45">
        <f t="shared" si="72"/>
        <v>0</v>
      </c>
      <c r="F523" s="47"/>
    </row>
    <row r="524" spans="1:6" s="17" customFormat="1" ht="24" customHeight="1">
      <c r="A524" s="27">
        <v>2070202</v>
      </c>
      <c r="B524" s="28" t="s">
        <v>8</v>
      </c>
      <c r="C524" s="18"/>
      <c r="D524" s="18"/>
      <c r="E524" s="45">
        <f t="shared" si="72"/>
        <v>0</v>
      </c>
      <c r="F524" s="47"/>
    </row>
    <row r="525" spans="1:6" s="17" customFormat="1" ht="24" customHeight="1">
      <c r="A525" s="27">
        <v>2070203</v>
      </c>
      <c r="B525" s="28" t="s">
        <v>9</v>
      </c>
      <c r="C525" s="18"/>
      <c r="D525" s="18"/>
      <c r="E525" s="45">
        <f t="shared" si="72"/>
        <v>0</v>
      </c>
      <c r="F525" s="47"/>
    </row>
    <row r="526" spans="1:6" s="17" customFormat="1" ht="24" customHeight="1">
      <c r="A526" s="27">
        <v>2070204</v>
      </c>
      <c r="B526" s="28" t="s">
        <v>362</v>
      </c>
      <c r="C526" s="18"/>
      <c r="D526" s="18"/>
      <c r="E526" s="45">
        <f t="shared" si="72"/>
        <v>0</v>
      </c>
      <c r="F526" s="47"/>
    </row>
    <row r="527" spans="1:6" ht="24" customHeight="1">
      <c r="A527" s="27">
        <v>2070205</v>
      </c>
      <c r="B527" s="28" t="s">
        <v>363</v>
      </c>
      <c r="C527" s="18"/>
      <c r="D527" s="18"/>
      <c r="E527" s="45">
        <f t="shared" si="72"/>
        <v>0</v>
      </c>
      <c r="F527" s="47"/>
    </row>
    <row r="528" spans="1:6" s="12" customFormat="1" ht="24" customHeight="1">
      <c r="A528" s="27">
        <v>2070206</v>
      </c>
      <c r="B528" s="28" t="s">
        <v>364</v>
      </c>
      <c r="C528" s="18"/>
      <c r="D528" s="18"/>
      <c r="E528" s="45">
        <f t="shared" si="72"/>
        <v>0</v>
      </c>
      <c r="F528" s="47"/>
    </row>
    <row r="529" spans="1:6" ht="24" customHeight="1">
      <c r="A529" s="27">
        <v>2070299</v>
      </c>
      <c r="B529" s="28" t="s">
        <v>365</v>
      </c>
      <c r="C529" s="18"/>
      <c r="D529" s="18"/>
      <c r="E529" s="45">
        <f t="shared" si="72"/>
        <v>0</v>
      </c>
      <c r="F529" s="47"/>
    </row>
    <row r="530" spans="1:6" ht="24" customHeight="1">
      <c r="A530" s="29">
        <v>20703</v>
      </c>
      <c r="B530" s="29" t="s">
        <v>366</v>
      </c>
      <c r="C530" s="11">
        <f>SUM(C531:C540)</f>
        <v>0</v>
      </c>
      <c r="D530" s="115">
        <f t="shared" ref="D530" si="74">SUM(D531:D540)</f>
        <v>0</v>
      </c>
      <c r="E530" s="45">
        <f t="shared" si="72"/>
        <v>0</v>
      </c>
      <c r="F530" s="47"/>
    </row>
    <row r="531" spans="1:6" ht="24" customHeight="1">
      <c r="A531" s="27">
        <v>2070301</v>
      </c>
      <c r="B531" s="28" t="s">
        <v>7</v>
      </c>
      <c r="C531" s="18"/>
      <c r="D531" s="18"/>
      <c r="E531" s="45">
        <f t="shared" si="72"/>
        <v>0</v>
      </c>
      <c r="F531" s="47"/>
    </row>
    <row r="532" spans="1:6" s="17" customFormat="1" ht="24" customHeight="1">
      <c r="A532" s="27">
        <v>2070302</v>
      </c>
      <c r="B532" s="28" t="s">
        <v>8</v>
      </c>
      <c r="C532" s="18"/>
      <c r="D532" s="18"/>
      <c r="E532" s="45">
        <f t="shared" si="72"/>
        <v>0</v>
      </c>
      <c r="F532" s="47"/>
    </row>
    <row r="533" spans="1:6" s="17" customFormat="1" ht="24" customHeight="1">
      <c r="A533" s="27">
        <v>2070303</v>
      </c>
      <c r="B533" s="28" t="s">
        <v>9</v>
      </c>
      <c r="C533" s="18"/>
      <c r="D533" s="18"/>
      <c r="E533" s="45">
        <f t="shared" si="72"/>
        <v>0</v>
      </c>
      <c r="F533" s="47"/>
    </row>
    <row r="534" spans="1:6" s="17" customFormat="1" ht="24" customHeight="1">
      <c r="A534" s="27">
        <v>2070304</v>
      </c>
      <c r="B534" s="28" t="s">
        <v>367</v>
      </c>
      <c r="C534" s="18"/>
      <c r="D534" s="18"/>
      <c r="E534" s="45">
        <f t="shared" si="72"/>
        <v>0</v>
      </c>
      <c r="F534" s="47"/>
    </row>
    <row r="535" spans="1:6" ht="24" customHeight="1">
      <c r="A535" s="27">
        <v>2070305</v>
      </c>
      <c r="B535" s="28" t="s">
        <v>368</v>
      </c>
      <c r="C535" s="18"/>
      <c r="D535" s="18"/>
      <c r="E535" s="45">
        <f t="shared" si="72"/>
        <v>0</v>
      </c>
      <c r="F535" s="47"/>
    </row>
    <row r="536" spans="1:6" s="17" customFormat="1" ht="24" customHeight="1">
      <c r="A536" s="27">
        <v>2070306</v>
      </c>
      <c r="B536" s="28" t="s">
        <v>369</v>
      </c>
      <c r="C536" s="18"/>
      <c r="D536" s="18"/>
      <c r="E536" s="45">
        <f t="shared" si="72"/>
        <v>0</v>
      </c>
      <c r="F536" s="47"/>
    </row>
    <row r="537" spans="1:6" s="17" customFormat="1" ht="24" customHeight="1">
      <c r="A537" s="27">
        <v>2070307</v>
      </c>
      <c r="B537" s="28" t="s">
        <v>370</v>
      </c>
      <c r="C537" s="18"/>
      <c r="D537" s="18"/>
      <c r="E537" s="45">
        <f t="shared" si="72"/>
        <v>0</v>
      </c>
      <c r="F537" s="47"/>
    </row>
    <row r="538" spans="1:6" s="17" customFormat="1" ht="24" customHeight="1">
      <c r="A538" s="27">
        <v>2070308</v>
      </c>
      <c r="B538" s="28" t="s">
        <v>371</v>
      </c>
      <c r="C538" s="18"/>
      <c r="D538" s="18"/>
      <c r="E538" s="45">
        <f t="shared" si="72"/>
        <v>0</v>
      </c>
      <c r="F538" s="47"/>
    </row>
    <row r="539" spans="1:6" s="17" customFormat="1" ht="24" customHeight="1">
      <c r="A539" s="27">
        <v>2070309</v>
      </c>
      <c r="B539" s="28" t="s">
        <v>372</v>
      </c>
      <c r="C539" s="18"/>
      <c r="D539" s="18"/>
      <c r="E539" s="45">
        <f t="shared" si="72"/>
        <v>0</v>
      </c>
      <c r="F539" s="47"/>
    </row>
    <row r="540" spans="1:6" ht="24" customHeight="1">
      <c r="A540" s="27">
        <v>2070399</v>
      </c>
      <c r="B540" s="28" t="s">
        <v>373</v>
      </c>
      <c r="C540" s="18"/>
      <c r="D540" s="18"/>
      <c r="E540" s="45">
        <f t="shared" si="72"/>
        <v>0</v>
      </c>
      <c r="F540" s="47"/>
    </row>
    <row r="541" spans="1:6" s="17" customFormat="1" ht="24" customHeight="1">
      <c r="A541" s="29">
        <v>20704</v>
      </c>
      <c r="B541" s="29" t="s">
        <v>374</v>
      </c>
      <c r="C541" s="13">
        <f>SUM(C542:C551)</f>
        <v>0</v>
      </c>
      <c r="D541" s="116">
        <f t="shared" ref="D541" si="75">SUM(D542:D551)</f>
        <v>0</v>
      </c>
      <c r="E541" s="45">
        <f t="shared" si="72"/>
        <v>0</v>
      </c>
      <c r="F541" s="47"/>
    </row>
    <row r="542" spans="1:6" s="17" customFormat="1" ht="24" customHeight="1">
      <c r="A542" s="27">
        <v>2070401</v>
      </c>
      <c r="B542" s="28" t="s">
        <v>7</v>
      </c>
      <c r="C542" s="18">
        <v>0</v>
      </c>
      <c r="D542" s="18">
        <v>0</v>
      </c>
      <c r="E542" s="45">
        <f t="shared" si="72"/>
        <v>0</v>
      </c>
      <c r="F542" s="47"/>
    </row>
    <row r="543" spans="1:6" ht="24" customHeight="1">
      <c r="A543" s="27">
        <v>2070402</v>
      </c>
      <c r="B543" s="28" t="s">
        <v>8</v>
      </c>
      <c r="C543" s="18">
        <v>0</v>
      </c>
      <c r="D543" s="18">
        <v>0</v>
      </c>
      <c r="E543" s="45">
        <f t="shared" si="72"/>
        <v>0</v>
      </c>
      <c r="F543" s="47"/>
    </row>
    <row r="544" spans="1:6" s="17" customFormat="1" ht="24" customHeight="1">
      <c r="A544" s="27">
        <v>2070403</v>
      </c>
      <c r="B544" s="28" t="s">
        <v>9</v>
      </c>
      <c r="C544" s="18">
        <v>0</v>
      </c>
      <c r="D544" s="18">
        <v>0</v>
      </c>
      <c r="E544" s="45">
        <f t="shared" si="72"/>
        <v>0</v>
      </c>
      <c r="F544" s="47"/>
    </row>
    <row r="545" spans="1:6" s="12" customFormat="1" ht="24" customHeight="1">
      <c r="A545" s="27">
        <v>2070404</v>
      </c>
      <c r="B545" s="28" t="s">
        <v>375</v>
      </c>
      <c r="C545" s="9">
        <v>0</v>
      </c>
      <c r="D545" s="9">
        <v>0</v>
      </c>
      <c r="E545" s="45">
        <f t="shared" si="72"/>
        <v>0</v>
      </c>
      <c r="F545" s="47"/>
    </row>
    <row r="546" spans="1:6" ht="24" customHeight="1">
      <c r="A546" s="27">
        <v>2070405</v>
      </c>
      <c r="B546" s="28" t="s">
        <v>376</v>
      </c>
      <c r="C546" s="18"/>
      <c r="D546" s="18"/>
      <c r="E546" s="45">
        <f t="shared" si="72"/>
        <v>0</v>
      </c>
      <c r="F546" s="47"/>
    </row>
    <row r="547" spans="1:6" s="17" customFormat="1" ht="24" customHeight="1">
      <c r="A547" s="27">
        <v>2070406</v>
      </c>
      <c r="B547" s="28" t="s">
        <v>377</v>
      </c>
      <c r="C547" s="18">
        <v>0</v>
      </c>
      <c r="D547" s="18">
        <v>0</v>
      </c>
      <c r="E547" s="45">
        <f t="shared" si="72"/>
        <v>0</v>
      </c>
      <c r="F547" s="47"/>
    </row>
    <row r="548" spans="1:6" s="17" customFormat="1" ht="24" customHeight="1">
      <c r="A548" s="27">
        <v>2070407</v>
      </c>
      <c r="B548" s="28" t="s">
        <v>378</v>
      </c>
      <c r="C548" s="18"/>
      <c r="D548" s="18"/>
      <c r="E548" s="45">
        <f t="shared" si="72"/>
        <v>0</v>
      </c>
      <c r="F548" s="47"/>
    </row>
    <row r="549" spans="1:6" s="17" customFormat="1" ht="24" customHeight="1">
      <c r="A549" s="27">
        <v>2070408</v>
      </c>
      <c r="B549" s="28" t="s">
        <v>379</v>
      </c>
      <c r="C549" s="18">
        <v>0</v>
      </c>
      <c r="D549" s="18">
        <v>0</v>
      </c>
      <c r="E549" s="45">
        <f t="shared" si="72"/>
        <v>0</v>
      </c>
      <c r="F549" s="47"/>
    </row>
    <row r="550" spans="1:6" s="17" customFormat="1" ht="24" customHeight="1">
      <c r="A550" s="27">
        <v>2070409</v>
      </c>
      <c r="B550" s="28" t="s">
        <v>380</v>
      </c>
      <c r="C550" s="18">
        <v>0</v>
      </c>
      <c r="D550" s="18">
        <v>0</v>
      </c>
      <c r="E550" s="45">
        <f t="shared" si="72"/>
        <v>0</v>
      </c>
      <c r="F550" s="47"/>
    </row>
    <row r="551" spans="1:6" ht="24" customHeight="1">
      <c r="A551" s="27">
        <v>2070499</v>
      </c>
      <c r="B551" s="28" t="s">
        <v>381</v>
      </c>
      <c r="C551" s="18"/>
      <c r="D551" s="18"/>
      <c r="E551" s="45">
        <f t="shared" si="72"/>
        <v>0</v>
      </c>
      <c r="F551" s="47"/>
    </row>
    <row r="552" spans="1:6" s="17" customFormat="1" ht="24" customHeight="1">
      <c r="A552" s="29">
        <v>20799</v>
      </c>
      <c r="B552" s="29" t="s">
        <v>382</v>
      </c>
      <c r="C552" s="13">
        <f>SUM(C553:C555)</f>
        <v>0</v>
      </c>
      <c r="D552" s="116">
        <f t="shared" ref="D552" si="76">SUM(D553:D555)</f>
        <v>0</v>
      </c>
      <c r="E552" s="45">
        <v>17</v>
      </c>
      <c r="F552" s="47"/>
    </row>
    <row r="553" spans="1:6" s="17" customFormat="1" ht="24" customHeight="1">
      <c r="A553" s="27">
        <v>2079902</v>
      </c>
      <c r="B553" s="28" t="s">
        <v>383</v>
      </c>
      <c r="C553" s="18"/>
      <c r="D553" s="18"/>
      <c r="E553" s="45">
        <f t="shared" si="72"/>
        <v>0</v>
      </c>
      <c r="F553" s="47"/>
    </row>
    <row r="554" spans="1:6" s="17" customFormat="1" ht="24" customHeight="1">
      <c r="A554" s="27">
        <v>2079903</v>
      </c>
      <c r="B554" s="28" t="s">
        <v>384</v>
      </c>
      <c r="C554" s="18"/>
      <c r="D554" s="18"/>
      <c r="E554" s="45">
        <f t="shared" si="72"/>
        <v>0</v>
      </c>
      <c r="F554" s="47"/>
    </row>
    <row r="555" spans="1:6" s="17" customFormat="1" ht="24" customHeight="1">
      <c r="A555" s="27">
        <v>2079999</v>
      </c>
      <c r="B555" s="28" t="s">
        <v>385</v>
      </c>
      <c r="C555" s="18"/>
      <c r="D555" s="18"/>
      <c r="E555" s="45">
        <v>17</v>
      </c>
      <c r="F555" s="47"/>
    </row>
    <row r="556" spans="1:6" s="17" customFormat="1" ht="24" customHeight="1">
      <c r="A556" s="29">
        <v>208</v>
      </c>
      <c r="B556" s="29" t="s">
        <v>386</v>
      </c>
      <c r="C556" s="13">
        <f>SUM(C557,C571,C582,C593,C597,C607,C615,C621,C628,C637,C642,C647,C650,C653,C656,C659,C663,C668)</f>
        <v>0</v>
      </c>
      <c r="D556" s="116">
        <f t="shared" ref="D556" si="77">SUM(D557,D571,D582,D593,D597,D607,D615,D621,D628,D637,D642,D647,D650,D653,D656,D659,D663,D668)</f>
        <v>2129.5</v>
      </c>
      <c r="E556" s="45">
        <v>3084</v>
      </c>
      <c r="F556" s="47"/>
    </row>
    <row r="557" spans="1:6" ht="24" customHeight="1">
      <c r="A557" s="29">
        <v>20801</v>
      </c>
      <c r="B557" s="29" t="s">
        <v>387</v>
      </c>
      <c r="C557" s="13">
        <f>SUM(C558:C570)</f>
        <v>0</v>
      </c>
      <c r="D557" s="116">
        <f t="shared" ref="D557" si="78">SUM(D558:D570)</f>
        <v>26.7</v>
      </c>
      <c r="E557" s="45">
        <v>27</v>
      </c>
      <c r="F557" s="47"/>
    </row>
    <row r="558" spans="1:6" s="17" customFormat="1" ht="24" customHeight="1">
      <c r="A558" s="27">
        <v>2080101</v>
      </c>
      <c r="B558" s="28" t="s">
        <v>7</v>
      </c>
      <c r="C558" s="18"/>
      <c r="D558" s="18"/>
      <c r="E558" s="45">
        <f t="shared" si="72"/>
        <v>0</v>
      </c>
      <c r="F558" s="47"/>
    </row>
    <row r="559" spans="1:6" ht="24" customHeight="1">
      <c r="A559" s="27">
        <v>2080102</v>
      </c>
      <c r="B559" s="28" t="s">
        <v>8</v>
      </c>
      <c r="C559" s="18"/>
      <c r="D559" s="18"/>
      <c r="E559" s="45">
        <f t="shared" si="72"/>
        <v>0</v>
      </c>
      <c r="F559" s="47"/>
    </row>
    <row r="560" spans="1:6" s="12" customFormat="1" ht="24" customHeight="1">
      <c r="A560" s="27">
        <v>2080103</v>
      </c>
      <c r="B560" s="28" t="s">
        <v>9</v>
      </c>
      <c r="C560" s="18"/>
      <c r="D560" s="18">
        <v>26.7</v>
      </c>
      <c r="E560" s="45">
        <v>4</v>
      </c>
      <c r="F560" s="47"/>
    </row>
    <row r="561" spans="1:6" ht="24" customHeight="1">
      <c r="A561" s="27">
        <v>2080104</v>
      </c>
      <c r="B561" s="28" t="s">
        <v>388</v>
      </c>
      <c r="C561" s="18"/>
      <c r="D561" s="18"/>
      <c r="E561" s="45">
        <f t="shared" si="72"/>
        <v>0</v>
      </c>
      <c r="F561" s="47"/>
    </row>
    <row r="562" spans="1:6" ht="24" customHeight="1">
      <c r="A562" s="27">
        <v>2080105</v>
      </c>
      <c r="B562" s="28" t="s">
        <v>389</v>
      </c>
      <c r="C562" s="18"/>
      <c r="D562" s="18"/>
      <c r="E562" s="45">
        <f t="shared" si="72"/>
        <v>0</v>
      </c>
      <c r="F562" s="47"/>
    </row>
    <row r="563" spans="1:6" s="12" customFormat="1" ht="24" customHeight="1">
      <c r="A563" s="27">
        <v>2080106</v>
      </c>
      <c r="B563" s="28" t="s">
        <v>390</v>
      </c>
      <c r="C563" s="18"/>
      <c r="D563" s="18"/>
      <c r="E563" s="45">
        <v>23</v>
      </c>
      <c r="F563" s="47"/>
    </row>
    <row r="564" spans="1:6" ht="24" customHeight="1">
      <c r="A564" s="27">
        <v>2080107</v>
      </c>
      <c r="B564" s="28" t="s">
        <v>391</v>
      </c>
      <c r="C564" s="18"/>
      <c r="D564" s="18"/>
      <c r="E564" s="45">
        <f t="shared" si="72"/>
        <v>0</v>
      </c>
      <c r="F564" s="47"/>
    </row>
    <row r="565" spans="1:6" s="17" customFormat="1" ht="24" customHeight="1">
      <c r="A565" s="27">
        <v>2080108</v>
      </c>
      <c r="B565" s="28" t="s">
        <v>50</v>
      </c>
      <c r="C565" s="18"/>
      <c r="D565" s="18"/>
      <c r="E565" s="45">
        <f t="shared" si="72"/>
        <v>0</v>
      </c>
      <c r="F565" s="47"/>
    </row>
    <row r="566" spans="1:6" s="17" customFormat="1" ht="24" customHeight="1">
      <c r="A566" s="27">
        <v>2080109</v>
      </c>
      <c r="B566" s="28" t="s">
        <v>392</v>
      </c>
      <c r="C566" s="18"/>
      <c r="D566" s="18"/>
      <c r="E566" s="45">
        <f t="shared" si="72"/>
        <v>0</v>
      </c>
      <c r="F566" s="47"/>
    </row>
    <row r="567" spans="1:6" s="17" customFormat="1" ht="24" customHeight="1">
      <c r="A567" s="27">
        <v>2080110</v>
      </c>
      <c r="B567" s="28" t="s">
        <v>393</v>
      </c>
      <c r="C567" s="18"/>
      <c r="D567" s="18"/>
      <c r="E567" s="45">
        <f t="shared" si="72"/>
        <v>0</v>
      </c>
      <c r="F567" s="47"/>
    </row>
    <row r="568" spans="1:6" s="17" customFormat="1" ht="24" customHeight="1">
      <c r="A568" s="27">
        <v>2080111</v>
      </c>
      <c r="B568" s="28" t="s">
        <v>394</v>
      </c>
      <c r="C568" s="18"/>
      <c r="D568" s="18"/>
      <c r="E568" s="45">
        <f t="shared" si="72"/>
        <v>0</v>
      </c>
      <c r="F568" s="47"/>
    </row>
    <row r="569" spans="1:6" s="17" customFormat="1" ht="24" customHeight="1">
      <c r="A569" s="27">
        <v>2080112</v>
      </c>
      <c r="B569" s="28" t="s">
        <v>395</v>
      </c>
      <c r="C569" s="18"/>
      <c r="D569" s="18"/>
      <c r="E569" s="45">
        <f t="shared" si="72"/>
        <v>0</v>
      </c>
      <c r="F569" s="47"/>
    </row>
    <row r="570" spans="1:6" s="17" customFormat="1" ht="24" customHeight="1">
      <c r="A570" s="27">
        <v>2080199</v>
      </c>
      <c r="B570" s="28" t="s">
        <v>396</v>
      </c>
      <c r="C570" s="18"/>
      <c r="D570" s="18"/>
      <c r="E570" s="45">
        <f t="shared" si="72"/>
        <v>0</v>
      </c>
      <c r="F570" s="47"/>
    </row>
    <row r="571" spans="1:6" s="17" customFormat="1" ht="24" customHeight="1">
      <c r="A571" s="29">
        <v>20802</v>
      </c>
      <c r="B571" s="29" t="s">
        <v>397</v>
      </c>
      <c r="C571" s="13">
        <f>SUM(C572:C581)</f>
        <v>0</v>
      </c>
      <c r="D571" s="116">
        <f t="shared" ref="D571" si="79">SUM(D572:D581)</f>
        <v>0</v>
      </c>
      <c r="E571" s="45">
        <v>56</v>
      </c>
      <c r="F571" s="47"/>
    </row>
    <row r="572" spans="1:6" s="17" customFormat="1" ht="24" customHeight="1">
      <c r="A572" s="27">
        <v>2080201</v>
      </c>
      <c r="B572" s="28" t="s">
        <v>7</v>
      </c>
      <c r="C572" s="18"/>
      <c r="D572" s="18"/>
      <c r="E572" s="45">
        <f t="shared" si="72"/>
        <v>0</v>
      </c>
      <c r="F572" s="47"/>
    </row>
    <row r="573" spans="1:6" s="17" customFormat="1" ht="24" customHeight="1">
      <c r="A573" s="27">
        <v>2080202</v>
      </c>
      <c r="B573" s="28" t="s">
        <v>8</v>
      </c>
      <c r="C573" s="18"/>
      <c r="D573" s="18"/>
      <c r="E573" s="45">
        <f t="shared" si="72"/>
        <v>0</v>
      </c>
      <c r="F573" s="47"/>
    </row>
    <row r="574" spans="1:6" s="17" customFormat="1" ht="24" customHeight="1">
      <c r="A574" s="27">
        <v>2080203</v>
      </c>
      <c r="B574" s="28" t="s">
        <v>9</v>
      </c>
      <c r="C574" s="18"/>
      <c r="D574" s="18"/>
      <c r="E574" s="45">
        <f t="shared" si="72"/>
        <v>0</v>
      </c>
      <c r="F574" s="47"/>
    </row>
    <row r="575" spans="1:6" s="17" customFormat="1" ht="24" customHeight="1">
      <c r="A575" s="27">
        <v>2080204</v>
      </c>
      <c r="B575" s="28" t="s">
        <v>398</v>
      </c>
      <c r="C575" s="18"/>
      <c r="D575" s="18"/>
      <c r="E575" s="45">
        <f t="shared" si="72"/>
        <v>0</v>
      </c>
      <c r="F575" s="47"/>
    </row>
    <row r="576" spans="1:6" s="17" customFormat="1" ht="24" customHeight="1">
      <c r="A576" s="27">
        <v>2080205</v>
      </c>
      <c r="B576" s="28" t="s">
        <v>399</v>
      </c>
      <c r="C576" s="18"/>
      <c r="D576" s="18"/>
      <c r="E576" s="45">
        <v>42</v>
      </c>
      <c r="F576" s="47"/>
    </row>
    <row r="577" spans="1:6" ht="24" customHeight="1">
      <c r="A577" s="27">
        <v>2080206</v>
      </c>
      <c r="B577" s="28" t="s">
        <v>400</v>
      </c>
      <c r="C577" s="18"/>
      <c r="D577" s="18"/>
      <c r="E577" s="45">
        <f t="shared" si="72"/>
        <v>0</v>
      </c>
      <c r="F577" s="47"/>
    </row>
    <row r="578" spans="1:6" s="17" customFormat="1" ht="24" customHeight="1">
      <c r="A578" s="27">
        <v>2080207</v>
      </c>
      <c r="B578" s="28" t="s">
        <v>401</v>
      </c>
      <c r="C578" s="18"/>
      <c r="D578" s="18"/>
      <c r="E578" s="45">
        <f t="shared" si="72"/>
        <v>0</v>
      </c>
      <c r="F578" s="47"/>
    </row>
    <row r="579" spans="1:6" s="17" customFormat="1" ht="24" customHeight="1">
      <c r="A579" s="27">
        <v>2080208</v>
      </c>
      <c r="B579" s="28" t="s">
        <v>402</v>
      </c>
      <c r="C579" s="18"/>
      <c r="D579" s="18"/>
      <c r="E579" s="45">
        <v>4</v>
      </c>
      <c r="F579" s="47"/>
    </row>
    <row r="580" spans="1:6" s="17" customFormat="1" ht="24" customHeight="1">
      <c r="A580" s="27">
        <v>2080209</v>
      </c>
      <c r="B580" s="28" t="s">
        <v>403</v>
      </c>
      <c r="C580" s="18"/>
      <c r="D580" s="18"/>
      <c r="E580" s="45">
        <f t="shared" si="72"/>
        <v>0</v>
      </c>
      <c r="F580" s="47"/>
    </row>
    <row r="581" spans="1:6" s="17" customFormat="1" ht="24" customHeight="1">
      <c r="A581" s="27">
        <v>2080299</v>
      </c>
      <c r="B581" s="28" t="s">
        <v>404</v>
      </c>
      <c r="C581" s="18"/>
      <c r="D581" s="18"/>
      <c r="E581" s="45">
        <v>10</v>
      </c>
      <c r="F581" s="47"/>
    </row>
    <row r="582" spans="1:6" s="17" customFormat="1" ht="24" customHeight="1">
      <c r="A582" s="29">
        <v>20805</v>
      </c>
      <c r="B582" s="29" t="s">
        <v>405</v>
      </c>
      <c r="C582" s="13">
        <f>SUM(C583:C584,C587:C592)</f>
        <v>0</v>
      </c>
      <c r="D582" s="116">
        <f t="shared" ref="D582" si="80">SUM(D583:D584,D587:D592)</f>
        <v>528</v>
      </c>
      <c r="E582" s="45">
        <v>824</v>
      </c>
      <c r="F582" s="47"/>
    </row>
    <row r="583" spans="1:6" s="17" customFormat="1" ht="24" customHeight="1">
      <c r="A583" s="27">
        <v>2080501</v>
      </c>
      <c r="B583" s="28" t="s">
        <v>406</v>
      </c>
      <c r="C583" s="18"/>
      <c r="D583" s="18">
        <v>38</v>
      </c>
      <c r="E583" s="45">
        <v>81</v>
      </c>
      <c r="F583" s="47"/>
    </row>
    <row r="584" spans="1:6" s="12" customFormat="1" ht="24" customHeight="1">
      <c r="A584" s="27">
        <v>2080502</v>
      </c>
      <c r="B584" s="28" t="s">
        <v>407</v>
      </c>
      <c r="C584" s="18">
        <f>C585+C586</f>
        <v>0</v>
      </c>
      <c r="D584" s="18">
        <f>D585+D586</f>
        <v>160</v>
      </c>
      <c r="E584" s="45">
        <v>426</v>
      </c>
      <c r="F584" s="47"/>
    </row>
    <row r="585" spans="1:6" s="17" customFormat="1" ht="24.75" customHeight="1">
      <c r="A585" s="122">
        <v>208050201</v>
      </c>
      <c r="B585" s="123" t="s">
        <v>408</v>
      </c>
      <c r="C585" s="124"/>
      <c r="D585" s="124">
        <v>136</v>
      </c>
      <c r="E585" s="125"/>
      <c r="F585" s="126"/>
    </row>
    <row r="586" spans="1:6" s="17" customFormat="1" ht="24" customHeight="1">
      <c r="A586" s="122">
        <v>208050299</v>
      </c>
      <c r="B586" s="123" t="s">
        <v>409</v>
      </c>
      <c r="C586" s="124"/>
      <c r="D586" s="124">
        <v>24</v>
      </c>
      <c r="E586" s="125"/>
      <c r="F586" s="126"/>
    </row>
    <row r="587" spans="1:6" s="17" customFormat="1" ht="24" customHeight="1">
      <c r="A587" s="27">
        <v>2080503</v>
      </c>
      <c r="B587" s="28" t="s">
        <v>410</v>
      </c>
      <c r="C587" s="18"/>
      <c r="D587" s="18"/>
      <c r="E587" s="45">
        <f t="shared" ref="E585:E645" si="81">D587-C587</f>
        <v>0</v>
      </c>
      <c r="F587" s="47"/>
    </row>
    <row r="588" spans="1:6" ht="24" customHeight="1">
      <c r="A588" s="27">
        <v>2080504</v>
      </c>
      <c r="B588" s="28" t="s">
        <v>411</v>
      </c>
      <c r="C588" s="18"/>
      <c r="D588" s="18"/>
      <c r="E588" s="45">
        <f t="shared" si="81"/>
        <v>0</v>
      </c>
      <c r="F588" s="47"/>
    </row>
    <row r="589" spans="1:6" ht="24" customHeight="1">
      <c r="A589" s="27">
        <v>2080505</v>
      </c>
      <c r="B589" s="28" t="s">
        <v>1061</v>
      </c>
      <c r="C589" s="18"/>
      <c r="D589" s="18">
        <v>201</v>
      </c>
      <c r="E589" s="45">
        <v>292</v>
      </c>
      <c r="F589" s="47"/>
    </row>
    <row r="590" spans="1:6" s="17" customFormat="1" ht="24" customHeight="1">
      <c r="A590" s="27">
        <v>2080506</v>
      </c>
      <c r="B590" s="28" t="s">
        <v>412</v>
      </c>
      <c r="C590" s="18"/>
      <c r="D590" s="18">
        <v>129</v>
      </c>
      <c r="E590" s="45">
        <v>25</v>
      </c>
      <c r="F590" s="47"/>
    </row>
    <row r="591" spans="1:6" s="17" customFormat="1" ht="24" customHeight="1">
      <c r="A591" s="27">
        <v>2080507</v>
      </c>
      <c r="B591" s="28" t="s">
        <v>413</v>
      </c>
      <c r="C591" s="18"/>
      <c r="D591" s="18"/>
      <c r="E591" s="45">
        <f t="shared" si="81"/>
        <v>0</v>
      </c>
      <c r="F591" s="47"/>
    </row>
    <row r="592" spans="1:6" s="17" customFormat="1" ht="24" customHeight="1">
      <c r="A592" s="27">
        <v>2080599</v>
      </c>
      <c r="B592" s="28" t="s">
        <v>414</v>
      </c>
      <c r="C592" s="18"/>
      <c r="D592" s="18"/>
      <c r="E592" s="45">
        <f t="shared" si="81"/>
        <v>0</v>
      </c>
      <c r="F592" s="47"/>
    </row>
    <row r="593" spans="1:6" s="12" customFormat="1" ht="24" customHeight="1">
      <c r="A593" s="29">
        <v>20806</v>
      </c>
      <c r="B593" s="29" t="s">
        <v>415</v>
      </c>
      <c r="C593" s="13">
        <f>SUM(C594:C596)</f>
        <v>0</v>
      </c>
      <c r="D593" s="116">
        <f t="shared" ref="D593" si="82">SUM(D594:D596)</f>
        <v>0</v>
      </c>
      <c r="E593" s="45">
        <f t="shared" si="81"/>
        <v>0</v>
      </c>
      <c r="F593" s="47"/>
    </row>
    <row r="594" spans="1:6" ht="24" customHeight="1">
      <c r="A594" s="27">
        <v>2080601</v>
      </c>
      <c r="B594" s="28" t="s">
        <v>416</v>
      </c>
      <c r="C594" s="18"/>
      <c r="D594" s="18"/>
      <c r="E594" s="45">
        <f t="shared" si="81"/>
        <v>0</v>
      </c>
      <c r="F594" s="47"/>
    </row>
    <row r="595" spans="1:6" s="17" customFormat="1" ht="24" customHeight="1">
      <c r="A595" s="27">
        <v>2080602</v>
      </c>
      <c r="B595" s="28" t="s">
        <v>417</v>
      </c>
      <c r="C595" s="18"/>
      <c r="D595" s="18"/>
      <c r="E595" s="45">
        <f t="shared" si="81"/>
        <v>0</v>
      </c>
      <c r="F595" s="47"/>
    </row>
    <row r="596" spans="1:6" s="17" customFormat="1" ht="24" customHeight="1">
      <c r="A596" s="27">
        <v>2080699</v>
      </c>
      <c r="B596" s="28" t="s">
        <v>418</v>
      </c>
      <c r="C596" s="18"/>
      <c r="D596" s="18"/>
      <c r="E596" s="45">
        <f t="shared" si="81"/>
        <v>0</v>
      </c>
      <c r="F596" s="47"/>
    </row>
    <row r="597" spans="1:6" s="17" customFormat="1" ht="24" customHeight="1">
      <c r="A597" s="29">
        <v>20807</v>
      </c>
      <c r="B597" s="29" t="s">
        <v>419</v>
      </c>
      <c r="C597" s="13">
        <f>SUM(C598:C606)</f>
        <v>0</v>
      </c>
      <c r="D597" s="116">
        <f t="shared" ref="D597" si="83">SUM(D598:D606)</f>
        <v>0</v>
      </c>
      <c r="E597" s="45">
        <f t="shared" si="81"/>
        <v>0</v>
      </c>
      <c r="F597" s="47"/>
    </row>
    <row r="598" spans="1:6" s="17" customFormat="1" ht="24" customHeight="1">
      <c r="A598" s="27">
        <v>2080701</v>
      </c>
      <c r="B598" s="28" t="s">
        <v>420</v>
      </c>
      <c r="C598" s="18"/>
      <c r="D598" s="18"/>
      <c r="E598" s="45">
        <f t="shared" si="81"/>
        <v>0</v>
      </c>
      <c r="F598" s="47"/>
    </row>
    <row r="599" spans="1:6" s="17" customFormat="1" ht="24" customHeight="1">
      <c r="A599" s="27">
        <v>2080702</v>
      </c>
      <c r="B599" s="28" t="s">
        <v>421</v>
      </c>
      <c r="C599" s="18"/>
      <c r="D599" s="18"/>
      <c r="E599" s="45">
        <f t="shared" si="81"/>
        <v>0</v>
      </c>
      <c r="F599" s="47"/>
    </row>
    <row r="600" spans="1:6" s="17" customFormat="1" ht="24" customHeight="1">
      <c r="A600" s="27">
        <v>2080704</v>
      </c>
      <c r="B600" s="28" t="s">
        <v>422</v>
      </c>
      <c r="C600" s="18"/>
      <c r="D600" s="18"/>
      <c r="E600" s="45">
        <f t="shared" si="81"/>
        <v>0</v>
      </c>
      <c r="F600" s="47"/>
    </row>
    <row r="601" spans="1:6" s="17" customFormat="1" ht="24" customHeight="1">
      <c r="A601" s="27">
        <v>2080705</v>
      </c>
      <c r="B601" s="28" t="s">
        <v>423</v>
      </c>
      <c r="C601" s="18"/>
      <c r="D601" s="18"/>
      <c r="E601" s="45">
        <f t="shared" si="81"/>
        <v>0</v>
      </c>
      <c r="F601" s="47"/>
    </row>
    <row r="602" spans="1:6" ht="24" customHeight="1">
      <c r="A602" s="27">
        <v>2080709</v>
      </c>
      <c r="B602" s="28" t="s">
        <v>424</v>
      </c>
      <c r="C602" s="18"/>
      <c r="D602" s="18"/>
      <c r="E602" s="45">
        <f t="shared" si="81"/>
        <v>0</v>
      </c>
      <c r="F602" s="47"/>
    </row>
    <row r="603" spans="1:6" s="17" customFormat="1" ht="24" customHeight="1">
      <c r="A603" s="27">
        <v>2080711</v>
      </c>
      <c r="B603" s="28" t="s">
        <v>425</v>
      </c>
      <c r="C603" s="18"/>
      <c r="D603" s="18"/>
      <c r="E603" s="45">
        <f t="shared" si="81"/>
        <v>0</v>
      </c>
      <c r="F603" s="47"/>
    </row>
    <row r="604" spans="1:6" s="17" customFormat="1" ht="24" customHeight="1">
      <c r="A604" s="27">
        <v>2080712</v>
      </c>
      <c r="B604" s="28" t="s">
        <v>426</v>
      </c>
      <c r="C604" s="18"/>
      <c r="D604" s="18"/>
      <c r="E604" s="45">
        <f t="shared" si="81"/>
        <v>0</v>
      </c>
      <c r="F604" s="47"/>
    </row>
    <row r="605" spans="1:6" s="17" customFormat="1" ht="24" customHeight="1">
      <c r="A605" s="27">
        <v>2080713</v>
      </c>
      <c r="B605" s="28" t="s">
        <v>427</v>
      </c>
      <c r="C605" s="18"/>
      <c r="D605" s="18"/>
      <c r="E605" s="45">
        <f t="shared" si="81"/>
        <v>0</v>
      </c>
      <c r="F605" s="47"/>
    </row>
    <row r="606" spans="1:6" s="12" customFormat="1" ht="24" customHeight="1">
      <c r="A606" s="27">
        <v>2080799</v>
      </c>
      <c r="B606" s="28" t="s">
        <v>428</v>
      </c>
      <c r="C606" s="18"/>
      <c r="D606" s="18"/>
      <c r="E606" s="45">
        <f t="shared" si="81"/>
        <v>0</v>
      </c>
      <c r="F606" s="47"/>
    </row>
    <row r="607" spans="1:6" s="12" customFormat="1" ht="24" customHeight="1">
      <c r="A607" s="29">
        <v>20808</v>
      </c>
      <c r="B607" s="29" t="s">
        <v>429</v>
      </c>
      <c r="C607" s="13">
        <f>SUM(C608:C614)</f>
        <v>0</v>
      </c>
      <c r="D607" s="116">
        <f t="shared" ref="D607" si="84">SUM(D608:D614)</f>
        <v>132</v>
      </c>
      <c r="E607" s="45">
        <v>174</v>
      </c>
      <c r="F607" s="47"/>
    </row>
    <row r="608" spans="1:6" s="17" customFormat="1" ht="24" customHeight="1">
      <c r="A608" s="27">
        <v>2080801</v>
      </c>
      <c r="B608" s="28" t="s">
        <v>430</v>
      </c>
      <c r="C608" s="18"/>
      <c r="D608" s="18">
        <v>3.3</v>
      </c>
      <c r="E608" s="45">
        <v>0</v>
      </c>
      <c r="F608" s="47"/>
    </row>
    <row r="609" spans="1:6" s="17" customFormat="1" ht="24" customHeight="1">
      <c r="A609" s="27">
        <v>2080802</v>
      </c>
      <c r="B609" s="28" t="s">
        <v>431</v>
      </c>
      <c r="C609" s="18"/>
      <c r="D609" s="18">
        <v>14.9</v>
      </c>
      <c r="E609" s="45">
        <v>15</v>
      </c>
      <c r="F609" s="47"/>
    </row>
    <row r="610" spans="1:6" s="17" customFormat="1" ht="24" customHeight="1">
      <c r="A610" s="27">
        <v>2080803</v>
      </c>
      <c r="B610" s="28" t="s">
        <v>432</v>
      </c>
      <c r="C610" s="18"/>
      <c r="D610" s="18">
        <v>7.5</v>
      </c>
      <c r="E610" s="45">
        <v>34</v>
      </c>
      <c r="F610" s="47"/>
    </row>
    <row r="611" spans="1:6" s="12" customFormat="1" ht="24" customHeight="1">
      <c r="A611" s="27">
        <v>2080804</v>
      </c>
      <c r="B611" s="28" t="s">
        <v>433</v>
      </c>
      <c r="C611" s="18"/>
      <c r="D611" s="18"/>
      <c r="E611" s="45">
        <f t="shared" si="81"/>
        <v>0</v>
      </c>
      <c r="F611" s="47"/>
    </row>
    <row r="612" spans="1:6" ht="24" customHeight="1">
      <c r="A612" s="27">
        <v>2080805</v>
      </c>
      <c r="B612" s="28" t="s">
        <v>434</v>
      </c>
      <c r="C612" s="18"/>
      <c r="D612" s="18">
        <v>41</v>
      </c>
      <c r="E612" s="45">
        <v>0</v>
      </c>
      <c r="F612" s="47"/>
    </row>
    <row r="613" spans="1:6" s="12" customFormat="1" ht="24" customHeight="1">
      <c r="A613" s="27">
        <v>2080806</v>
      </c>
      <c r="B613" s="28" t="s">
        <v>435</v>
      </c>
      <c r="C613" s="18"/>
      <c r="D613" s="18">
        <v>18.8</v>
      </c>
      <c r="E613" s="45">
        <v>125</v>
      </c>
      <c r="F613" s="47"/>
    </row>
    <row r="614" spans="1:6" ht="24" customHeight="1">
      <c r="A614" s="27">
        <v>2080899</v>
      </c>
      <c r="B614" s="28" t="s">
        <v>436</v>
      </c>
      <c r="C614" s="18"/>
      <c r="D614" s="18">
        <v>46.5</v>
      </c>
      <c r="E614" s="45">
        <v>0</v>
      </c>
      <c r="F614" s="47"/>
    </row>
    <row r="615" spans="1:6" ht="24" customHeight="1">
      <c r="A615" s="29">
        <v>20809</v>
      </c>
      <c r="B615" s="29" t="s">
        <v>437</v>
      </c>
      <c r="C615" s="13">
        <f>SUM(C616:C620)</f>
        <v>0</v>
      </c>
      <c r="D615" s="116">
        <f t="shared" ref="D615" si="85">SUM(D616:D620)</f>
        <v>50</v>
      </c>
      <c r="E615" s="45">
        <v>23</v>
      </c>
      <c r="F615" s="47"/>
    </row>
    <row r="616" spans="1:6" ht="24" customHeight="1">
      <c r="A616" s="27">
        <v>2080901</v>
      </c>
      <c r="B616" s="28" t="s">
        <v>438</v>
      </c>
      <c r="C616" s="18"/>
      <c r="D616" s="18">
        <v>39</v>
      </c>
      <c r="E616" s="45">
        <v>23</v>
      </c>
      <c r="F616" s="47"/>
    </row>
    <row r="617" spans="1:6" s="12" customFormat="1" ht="24" customHeight="1">
      <c r="A617" s="27">
        <v>2080902</v>
      </c>
      <c r="B617" s="28" t="s">
        <v>439</v>
      </c>
      <c r="C617" s="18"/>
      <c r="D617" s="18"/>
      <c r="E617" s="45">
        <f t="shared" si="81"/>
        <v>0</v>
      </c>
      <c r="F617" s="47"/>
    </row>
    <row r="618" spans="1:6" ht="24" customHeight="1">
      <c r="A618" s="27">
        <v>2080903</v>
      </c>
      <c r="B618" s="28" t="s">
        <v>440</v>
      </c>
      <c r="C618" s="18"/>
      <c r="D618" s="18"/>
      <c r="E618" s="45">
        <f t="shared" si="81"/>
        <v>0</v>
      </c>
      <c r="F618" s="47"/>
    </row>
    <row r="619" spans="1:6" ht="24" customHeight="1">
      <c r="A619" s="27">
        <v>2080904</v>
      </c>
      <c r="B619" s="28" t="s">
        <v>441</v>
      </c>
      <c r="C619" s="18"/>
      <c r="D619" s="18">
        <v>6</v>
      </c>
      <c r="E619" s="45">
        <v>0</v>
      </c>
      <c r="F619" s="47"/>
    </row>
    <row r="620" spans="1:6" s="12" customFormat="1" ht="24" customHeight="1">
      <c r="A620" s="27">
        <v>2080999</v>
      </c>
      <c r="B620" s="28" t="s">
        <v>442</v>
      </c>
      <c r="C620" s="18"/>
      <c r="D620" s="18">
        <v>5</v>
      </c>
      <c r="E620" s="45">
        <v>0</v>
      </c>
      <c r="F620" s="47"/>
    </row>
    <row r="621" spans="1:6" ht="24" customHeight="1">
      <c r="A621" s="29">
        <v>20810</v>
      </c>
      <c r="B621" s="29" t="s">
        <v>443</v>
      </c>
      <c r="C621" s="13">
        <f>SUM(C622:C627)</f>
        <v>0</v>
      </c>
      <c r="D621" s="116">
        <f t="shared" ref="D621" si="86">SUM(D622:D627)</f>
        <v>119.7</v>
      </c>
      <c r="E621" s="45">
        <v>113</v>
      </c>
      <c r="F621" s="47"/>
    </row>
    <row r="622" spans="1:6" ht="24" customHeight="1">
      <c r="A622" s="27">
        <v>2081001</v>
      </c>
      <c r="B622" s="28" t="s">
        <v>444</v>
      </c>
      <c r="C622" s="18"/>
      <c r="D622" s="18">
        <v>7</v>
      </c>
      <c r="E622" s="45">
        <v>9</v>
      </c>
      <c r="F622" s="47"/>
    </row>
    <row r="623" spans="1:6" ht="24" customHeight="1">
      <c r="A623" s="27">
        <v>2081002</v>
      </c>
      <c r="B623" s="28" t="s">
        <v>445</v>
      </c>
      <c r="C623" s="18"/>
      <c r="D623" s="18">
        <v>71.5</v>
      </c>
      <c r="E623" s="45">
        <v>72</v>
      </c>
      <c r="F623" s="47"/>
    </row>
    <row r="624" spans="1:6" s="12" customFormat="1" ht="24" customHeight="1">
      <c r="A624" s="27">
        <v>2081003</v>
      </c>
      <c r="B624" s="28" t="s">
        <v>446</v>
      </c>
      <c r="C624" s="18"/>
      <c r="D624" s="18"/>
      <c r="E624" s="45">
        <f t="shared" si="81"/>
        <v>0</v>
      </c>
      <c r="F624" s="47"/>
    </row>
    <row r="625" spans="1:6" ht="24" customHeight="1">
      <c r="A625" s="27">
        <v>2081004</v>
      </c>
      <c r="B625" s="28" t="s">
        <v>447</v>
      </c>
      <c r="C625" s="18"/>
      <c r="D625" s="18">
        <v>32</v>
      </c>
      <c r="E625" s="45">
        <f t="shared" si="81"/>
        <v>32</v>
      </c>
      <c r="F625" s="47"/>
    </row>
    <row r="626" spans="1:6" ht="24" customHeight="1">
      <c r="A626" s="27">
        <v>2081005</v>
      </c>
      <c r="B626" s="28" t="s">
        <v>448</v>
      </c>
      <c r="C626" s="18"/>
      <c r="D626" s="18">
        <v>9.1999999999999993</v>
      </c>
      <c r="E626" s="45">
        <v>0</v>
      </c>
      <c r="F626" s="47"/>
    </row>
    <row r="627" spans="1:6" s="12" customFormat="1" ht="24" customHeight="1">
      <c r="A627" s="27">
        <v>2081099</v>
      </c>
      <c r="B627" s="28" t="s">
        <v>449</v>
      </c>
      <c r="C627" s="30"/>
      <c r="D627" s="30"/>
      <c r="E627" s="45">
        <f t="shared" si="81"/>
        <v>0</v>
      </c>
      <c r="F627" s="47"/>
    </row>
    <row r="628" spans="1:6" s="12" customFormat="1" ht="24" customHeight="1">
      <c r="A628" s="29">
        <v>20811</v>
      </c>
      <c r="B628" s="29" t="s">
        <v>450</v>
      </c>
      <c r="C628" s="13">
        <f>SUM(C629:C636)</f>
        <v>0</v>
      </c>
      <c r="D628" s="116">
        <f t="shared" ref="D628" si="87">SUM(D629:D636)</f>
        <v>0</v>
      </c>
      <c r="E628" s="45">
        <v>20</v>
      </c>
      <c r="F628" s="47"/>
    </row>
    <row r="629" spans="1:6" ht="24" customHeight="1">
      <c r="A629" s="27">
        <v>2081101</v>
      </c>
      <c r="B629" s="28" t="s">
        <v>7</v>
      </c>
      <c r="C629" s="18"/>
      <c r="D629" s="18"/>
      <c r="E629" s="45">
        <f t="shared" si="81"/>
        <v>0</v>
      </c>
      <c r="F629" s="47"/>
    </row>
    <row r="630" spans="1:6" s="12" customFormat="1" ht="24" customHeight="1">
      <c r="A630" s="27">
        <v>2081102</v>
      </c>
      <c r="B630" s="28" t="s">
        <v>8</v>
      </c>
      <c r="C630" s="18"/>
      <c r="D630" s="18"/>
      <c r="E630" s="45">
        <f t="shared" si="81"/>
        <v>0</v>
      </c>
      <c r="F630" s="47"/>
    </row>
    <row r="631" spans="1:6" s="12" customFormat="1" ht="24" customHeight="1">
      <c r="A631" s="27">
        <v>2081103</v>
      </c>
      <c r="B631" s="28" t="s">
        <v>9</v>
      </c>
      <c r="C631" s="18"/>
      <c r="D631" s="18"/>
      <c r="E631" s="45">
        <f t="shared" si="81"/>
        <v>0</v>
      </c>
      <c r="F631" s="47"/>
    </row>
    <row r="632" spans="1:6" ht="24" customHeight="1">
      <c r="A632" s="27">
        <v>2081104</v>
      </c>
      <c r="B632" s="28" t="s">
        <v>451</v>
      </c>
      <c r="C632" s="18"/>
      <c r="D632" s="18"/>
      <c r="E632" s="45">
        <v>7</v>
      </c>
      <c r="F632" s="47"/>
    </row>
    <row r="633" spans="1:6" ht="24" customHeight="1">
      <c r="A633" s="27">
        <v>2081105</v>
      </c>
      <c r="B633" s="28" t="s">
        <v>452</v>
      </c>
      <c r="C633" s="18"/>
      <c r="D633" s="18"/>
      <c r="E633" s="45">
        <v>12</v>
      </c>
      <c r="F633" s="47"/>
    </row>
    <row r="634" spans="1:6" ht="24" customHeight="1">
      <c r="A634" s="27">
        <v>2081106</v>
      </c>
      <c r="B634" s="28" t="s">
        <v>453</v>
      </c>
      <c r="C634" s="18"/>
      <c r="D634" s="18"/>
      <c r="E634" s="45">
        <f t="shared" si="81"/>
        <v>0</v>
      </c>
      <c r="F634" s="47"/>
    </row>
    <row r="635" spans="1:6" ht="24" customHeight="1">
      <c r="A635" s="27">
        <v>2081107</v>
      </c>
      <c r="B635" s="28" t="s">
        <v>454</v>
      </c>
      <c r="C635" s="18"/>
      <c r="D635" s="18"/>
      <c r="E635" s="45">
        <f t="shared" si="81"/>
        <v>0</v>
      </c>
      <c r="F635" s="47"/>
    </row>
    <row r="636" spans="1:6" ht="24" customHeight="1">
      <c r="A636" s="27">
        <v>2081199</v>
      </c>
      <c r="B636" s="28" t="s">
        <v>455</v>
      </c>
      <c r="C636" s="18"/>
      <c r="D636" s="18"/>
      <c r="E636" s="45">
        <v>1</v>
      </c>
      <c r="F636" s="47"/>
    </row>
    <row r="637" spans="1:6" ht="24" customHeight="1">
      <c r="A637" s="29">
        <v>20815</v>
      </c>
      <c r="B637" s="29" t="s">
        <v>456</v>
      </c>
      <c r="C637" s="13">
        <f>SUM(C638:C641)</f>
        <v>0</v>
      </c>
      <c r="D637" s="30">
        <f>SUM(D638:D641)</f>
        <v>0</v>
      </c>
      <c r="E637" s="45">
        <v>34</v>
      </c>
      <c r="F637" s="47"/>
    </row>
    <row r="638" spans="1:6" ht="24" customHeight="1">
      <c r="A638" s="27">
        <v>2081501</v>
      </c>
      <c r="B638" s="28" t="s">
        <v>457</v>
      </c>
      <c r="C638" s="18"/>
      <c r="D638" s="18"/>
      <c r="E638" s="45">
        <v>22</v>
      </c>
      <c r="F638" s="47"/>
    </row>
    <row r="639" spans="1:6" ht="24" customHeight="1">
      <c r="A639" s="27">
        <v>2081502</v>
      </c>
      <c r="B639" s="28" t="s">
        <v>458</v>
      </c>
      <c r="C639" s="18"/>
      <c r="D639" s="18"/>
      <c r="E639" s="45">
        <v>3</v>
      </c>
      <c r="F639" s="47"/>
    </row>
    <row r="640" spans="1:6" ht="24" customHeight="1">
      <c r="A640" s="27">
        <v>2081503</v>
      </c>
      <c r="B640" s="28" t="s">
        <v>459</v>
      </c>
      <c r="C640" s="18"/>
      <c r="D640" s="18"/>
      <c r="E640" s="45">
        <v>1</v>
      </c>
      <c r="F640" s="47"/>
    </row>
    <row r="641" spans="1:6" ht="24" customHeight="1">
      <c r="A641" s="27">
        <v>2081599</v>
      </c>
      <c r="B641" s="28" t="s">
        <v>460</v>
      </c>
      <c r="C641" s="18">
        <v>0</v>
      </c>
      <c r="D641" s="18">
        <v>0</v>
      </c>
      <c r="E641" s="45">
        <v>8</v>
      </c>
      <c r="F641" s="47"/>
    </row>
    <row r="642" spans="1:6" ht="24" customHeight="1">
      <c r="A642" s="29">
        <v>20816</v>
      </c>
      <c r="B642" s="29" t="s">
        <v>461</v>
      </c>
      <c r="C642" s="13">
        <f>SUM(C643:C646)</f>
        <v>0</v>
      </c>
      <c r="D642" s="30">
        <f>SUM(D643:D646)</f>
        <v>0</v>
      </c>
      <c r="E642" s="45">
        <f t="shared" si="81"/>
        <v>0</v>
      </c>
      <c r="F642" s="47"/>
    </row>
    <row r="643" spans="1:6" ht="24" customHeight="1">
      <c r="A643" s="27">
        <v>2081601</v>
      </c>
      <c r="B643" s="28" t="s">
        <v>7</v>
      </c>
      <c r="C643" s="18"/>
      <c r="D643" s="18"/>
      <c r="E643" s="45">
        <f t="shared" si="81"/>
        <v>0</v>
      </c>
      <c r="F643" s="47"/>
    </row>
    <row r="644" spans="1:6" ht="24" customHeight="1">
      <c r="A644" s="27">
        <v>2081602</v>
      </c>
      <c r="B644" s="28" t="s">
        <v>8</v>
      </c>
      <c r="C644" s="18"/>
      <c r="D644" s="18"/>
      <c r="E644" s="45">
        <f t="shared" si="81"/>
        <v>0</v>
      </c>
      <c r="F644" s="47"/>
    </row>
    <row r="645" spans="1:6" ht="24" customHeight="1">
      <c r="A645" s="27">
        <v>2081603</v>
      </c>
      <c r="B645" s="28" t="s">
        <v>9</v>
      </c>
      <c r="C645" s="18"/>
      <c r="D645" s="18"/>
      <c r="E645" s="45">
        <f t="shared" si="81"/>
        <v>0</v>
      </c>
      <c r="F645" s="47"/>
    </row>
    <row r="646" spans="1:6" ht="24" customHeight="1">
      <c r="A646" s="27">
        <v>2081699</v>
      </c>
      <c r="B646" s="28" t="s">
        <v>462</v>
      </c>
      <c r="C646" s="18"/>
      <c r="D646" s="18"/>
      <c r="E646" s="45">
        <f t="shared" ref="E646:E707" si="88">D646-C646</f>
        <v>0</v>
      </c>
      <c r="F646" s="47"/>
    </row>
    <row r="647" spans="1:6" ht="24" customHeight="1">
      <c r="A647" s="29">
        <v>20819</v>
      </c>
      <c r="B647" s="29" t="s">
        <v>463</v>
      </c>
      <c r="C647" s="13">
        <f>SUM(C648:C649)</f>
        <v>0</v>
      </c>
      <c r="D647" s="116">
        <f t="shared" ref="D647" si="89">SUM(D648:D649)</f>
        <v>335</v>
      </c>
      <c r="E647" s="45">
        <v>387</v>
      </c>
      <c r="F647" s="47"/>
    </row>
    <row r="648" spans="1:6" ht="24" customHeight="1">
      <c r="A648" s="27">
        <v>2081901</v>
      </c>
      <c r="B648" s="28" t="s">
        <v>464</v>
      </c>
      <c r="C648" s="18"/>
      <c r="D648" s="18">
        <v>8</v>
      </c>
      <c r="E648" s="45">
        <v>5</v>
      </c>
      <c r="F648" s="47"/>
    </row>
    <row r="649" spans="1:6" ht="24" customHeight="1">
      <c r="A649" s="27">
        <v>2081902</v>
      </c>
      <c r="B649" s="28" t="s">
        <v>465</v>
      </c>
      <c r="C649" s="18"/>
      <c r="D649" s="18">
        <v>327</v>
      </c>
      <c r="E649" s="45">
        <v>382</v>
      </c>
      <c r="F649" s="47"/>
    </row>
    <row r="650" spans="1:6" ht="24" customHeight="1">
      <c r="A650" s="29">
        <v>20820</v>
      </c>
      <c r="B650" s="29" t="s">
        <v>466</v>
      </c>
      <c r="C650" s="13">
        <f>SUM(C651:C652)</f>
        <v>0</v>
      </c>
      <c r="D650" s="13">
        <f t="shared" ref="D650" si="90">SUM(D651:D652)</f>
        <v>0</v>
      </c>
      <c r="E650" s="45">
        <v>14</v>
      </c>
      <c r="F650" s="47"/>
    </row>
    <row r="651" spans="1:6" ht="24" customHeight="1">
      <c r="A651" s="27">
        <v>2082001</v>
      </c>
      <c r="B651" s="28" t="s">
        <v>467</v>
      </c>
      <c r="C651" s="18"/>
      <c r="D651" s="18"/>
      <c r="E651" s="45">
        <v>14</v>
      </c>
      <c r="F651" s="47"/>
    </row>
    <row r="652" spans="1:6" ht="24" customHeight="1">
      <c r="A652" s="27">
        <v>2082002</v>
      </c>
      <c r="B652" s="28" t="s">
        <v>468</v>
      </c>
      <c r="C652" s="18"/>
      <c r="D652" s="18"/>
      <c r="E652" s="45">
        <f t="shared" si="88"/>
        <v>0</v>
      </c>
      <c r="F652" s="47"/>
    </row>
    <row r="653" spans="1:6" ht="24" customHeight="1">
      <c r="A653" s="29">
        <v>20821</v>
      </c>
      <c r="B653" s="29" t="s">
        <v>469</v>
      </c>
      <c r="C653" s="13">
        <f>SUM(C654:C655)</f>
        <v>0</v>
      </c>
      <c r="D653" s="116">
        <f t="shared" ref="D653" si="91">SUM(D654:D655)</f>
        <v>76</v>
      </c>
      <c r="E653" s="45">
        <v>90</v>
      </c>
      <c r="F653" s="47"/>
    </row>
    <row r="654" spans="1:6" ht="24" customHeight="1">
      <c r="A654" s="27">
        <v>2082101</v>
      </c>
      <c r="B654" s="28" t="s">
        <v>470</v>
      </c>
      <c r="C654" s="18"/>
      <c r="D654" s="18"/>
      <c r="E654" s="45">
        <f t="shared" si="88"/>
        <v>0</v>
      </c>
      <c r="F654" s="47"/>
    </row>
    <row r="655" spans="1:6" ht="24" customHeight="1">
      <c r="A655" s="27">
        <v>2082102</v>
      </c>
      <c r="B655" s="28" t="s">
        <v>471</v>
      </c>
      <c r="C655" s="18"/>
      <c r="D655" s="18">
        <v>76</v>
      </c>
      <c r="E655" s="45">
        <v>90</v>
      </c>
      <c r="F655" s="47"/>
    </row>
    <row r="656" spans="1:6" ht="24" customHeight="1">
      <c r="A656" s="29">
        <v>20825</v>
      </c>
      <c r="B656" s="29" t="s">
        <v>472</v>
      </c>
      <c r="C656" s="13">
        <f>SUM(C657:C658)</f>
        <v>0</v>
      </c>
      <c r="D656" s="116">
        <f t="shared" ref="D656" si="92">SUM(D657:D658)</f>
        <v>0</v>
      </c>
      <c r="E656" s="45">
        <f t="shared" si="88"/>
        <v>0</v>
      </c>
      <c r="F656" s="47"/>
    </row>
    <row r="657" spans="1:6" ht="24" customHeight="1">
      <c r="A657" s="27">
        <v>2082501</v>
      </c>
      <c r="B657" s="28" t="s">
        <v>473</v>
      </c>
      <c r="C657" s="18"/>
      <c r="D657" s="18"/>
      <c r="E657" s="45">
        <f t="shared" si="88"/>
        <v>0</v>
      </c>
      <c r="F657" s="47"/>
    </row>
    <row r="658" spans="1:6" ht="24" customHeight="1">
      <c r="A658" s="27">
        <v>2082502</v>
      </c>
      <c r="B658" s="28" t="s">
        <v>474</v>
      </c>
      <c r="C658" s="18"/>
      <c r="D658" s="18"/>
      <c r="E658" s="45">
        <f t="shared" si="88"/>
        <v>0</v>
      </c>
      <c r="F658" s="47"/>
    </row>
    <row r="659" spans="1:6" ht="24" customHeight="1">
      <c r="A659" s="29">
        <v>20826</v>
      </c>
      <c r="B659" s="29" t="s">
        <v>475</v>
      </c>
      <c r="C659" s="13">
        <f>SUM(C660:C662)</f>
        <v>0</v>
      </c>
      <c r="D659" s="116">
        <f t="shared" ref="D659" si="93">SUM(D660:D662)</f>
        <v>851.8</v>
      </c>
      <c r="E659" s="45">
        <v>1295</v>
      </c>
      <c r="F659" s="47"/>
    </row>
    <row r="660" spans="1:6" ht="24" customHeight="1">
      <c r="A660" s="27">
        <v>2082601</v>
      </c>
      <c r="B660" s="28" t="s">
        <v>476</v>
      </c>
      <c r="C660" s="18">
        <v>0</v>
      </c>
      <c r="D660" s="18">
        <v>0</v>
      </c>
      <c r="E660" s="45">
        <f t="shared" si="88"/>
        <v>0</v>
      </c>
      <c r="F660" s="47"/>
    </row>
    <row r="661" spans="1:6" ht="24" customHeight="1">
      <c r="A661" s="27">
        <v>2082602</v>
      </c>
      <c r="B661" s="28" t="s">
        <v>477</v>
      </c>
      <c r="C661" s="18"/>
      <c r="D661" s="18">
        <v>827</v>
      </c>
      <c r="E661" s="45">
        <v>1295</v>
      </c>
      <c r="F661" s="47"/>
    </row>
    <row r="662" spans="1:6" ht="24" customHeight="1">
      <c r="A662" s="27">
        <v>2082699</v>
      </c>
      <c r="B662" s="28" t="s">
        <v>478</v>
      </c>
      <c r="C662" s="18"/>
      <c r="D662" s="18">
        <v>24.8</v>
      </c>
      <c r="E662" s="45">
        <v>0</v>
      </c>
      <c r="F662" s="47"/>
    </row>
    <row r="663" spans="1:6" ht="24" customHeight="1">
      <c r="A663" s="29">
        <v>20827</v>
      </c>
      <c r="B663" s="29" t="s">
        <v>479</v>
      </c>
      <c r="C663" s="13">
        <f>SUM(C664:C667)</f>
        <v>0</v>
      </c>
      <c r="D663" s="116">
        <f t="shared" ref="D663" si="94">SUM(D664:D667)</f>
        <v>0</v>
      </c>
      <c r="E663" s="45">
        <f t="shared" si="88"/>
        <v>0</v>
      </c>
      <c r="F663" s="47"/>
    </row>
    <row r="664" spans="1:6" ht="24" customHeight="1">
      <c r="A664" s="27">
        <v>2082701</v>
      </c>
      <c r="B664" s="28" t="s">
        <v>480</v>
      </c>
      <c r="C664" s="18">
        <v>0</v>
      </c>
      <c r="D664" s="18">
        <v>0</v>
      </c>
      <c r="E664" s="45">
        <f t="shared" si="88"/>
        <v>0</v>
      </c>
      <c r="F664" s="47"/>
    </row>
    <row r="665" spans="1:6" ht="24" customHeight="1">
      <c r="A665" s="27">
        <v>2082702</v>
      </c>
      <c r="B665" s="28" t="s">
        <v>481</v>
      </c>
      <c r="C665" s="18">
        <v>0</v>
      </c>
      <c r="D665" s="18">
        <v>0</v>
      </c>
      <c r="E665" s="45">
        <f t="shared" si="88"/>
        <v>0</v>
      </c>
      <c r="F665" s="47"/>
    </row>
    <row r="666" spans="1:6" ht="24" customHeight="1">
      <c r="A666" s="27">
        <v>2082703</v>
      </c>
      <c r="B666" s="28" t="s">
        <v>482</v>
      </c>
      <c r="C666" s="18">
        <v>0</v>
      </c>
      <c r="D666" s="18">
        <v>0</v>
      </c>
      <c r="E666" s="45">
        <f t="shared" si="88"/>
        <v>0</v>
      </c>
      <c r="F666" s="47"/>
    </row>
    <row r="667" spans="1:6" ht="24" customHeight="1">
      <c r="A667" s="27">
        <v>2082799</v>
      </c>
      <c r="B667" s="28" t="s">
        <v>483</v>
      </c>
      <c r="C667" s="18">
        <v>0</v>
      </c>
      <c r="D667" s="18">
        <v>0</v>
      </c>
      <c r="E667" s="45">
        <f t="shared" si="88"/>
        <v>0</v>
      </c>
      <c r="F667" s="47"/>
    </row>
    <row r="668" spans="1:6" ht="24" customHeight="1">
      <c r="A668" s="29">
        <v>20899</v>
      </c>
      <c r="B668" s="29" t="s">
        <v>484</v>
      </c>
      <c r="C668" s="13">
        <f>C669</f>
        <v>0</v>
      </c>
      <c r="D668" s="116">
        <f t="shared" ref="D668" si="95">D669</f>
        <v>10.3</v>
      </c>
      <c r="E668" s="45">
        <v>25</v>
      </c>
      <c r="F668" s="47"/>
    </row>
    <row r="669" spans="1:6" ht="24" customHeight="1">
      <c r="A669" s="27">
        <v>2089901</v>
      </c>
      <c r="B669" s="28" t="s">
        <v>485</v>
      </c>
      <c r="C669" s="18"/>
      <c r="D669" s="18">
        <v>10.3</v>
      </c>
      <c r="E669" s="45">
        <v>25</v>
      </c>
      <c r="F669" s="47"/>
    </row>
    <row r="670" spans="1:6" ht="24" customHeight="1">
      <c r="A670" s="29">
        <v>210</v>
      </c>
      <c r="B670" s="29" t="s">
        <v>486</v>
      </c>
      <c r="C670" s="13">
        <f>SUM(C671,C676,C689,C693,C705,C708,C712,C722,C727,C733,C737,C740)</f>
        <v>0</v>
      </c>
      <c r="D670" s="116">
        <f t="shared" ref="D670:E670" si="96">SUM(D671,D676,D689,D693,D705,D708,D712,D722,D727,D733,D737,D740)</f>
        <v>1890.1</v>
      </c>
      <c r="E670" s="116">
        <f t="shared" si="96"/>
        <v>2592</v>
      </c>
      <c r="F670" s="47"/>
    </row>
    <row r="671" spans="1:6" ht="24" customHeight="1">
      <c r="A671" s="29">
        <v>21001</v>
      </c>
      <c r="B671" s="29" t="s">
        <v>487</v>
      </c>
      <c r="C671" s="13">
        <f>SUM(C672:C675)</f>
        <v>0</v>
      </c>
      <c r="D671" s="116">
        <f t="shared" ref="D671" si="97">SUM(D672:D675)</f>
        <v>0</v>
      </c>
      <c r="E671" s="45">
        <f t="shared" si="88"/>
        <v>0</v>
      </c>
      <c r="F671" s="47"/>
    </row>
    <row r="672" spans="1:6" ht="24" customHeight="1">
      <c r="A672" s="27">
        <v>2100101</v>
      </c>
      <c r="B672" s="28" t="s">
        <v>7</v>
      </c>
      <c r="C672" s="18"/>
      <c r="D672" s="18"/>
      <c r="E672" s="45">
        <f t="shared" si="88"/>
        <v>0</v>
      </c>
      <c r="F672" s="47"/>
    </row>
    <row r="673" spans="1:6" ht="24" customHeight="1">
      <c r="A673" s="27">
        <v>2100102</v>
      </c>
      <c r="B673" s="28" t="s">
        <v>8</v>
      </c>
      <c r="C673" s="18"/>
      <c r="D673" s="18"/>
      <c r="E673" s="45">
        <f t="shared" si="88"/>
        <v>0</v>
      </c>
      <c r="F673" s="47"/>
    </row>
    <row r="674" spans="1:6" ht="24" customHeight="1">
      <c r="A674" s="27">
        <v>2100103</v>
      </c>
      <c r="B674" s="28" t="s">
        <v>9</v>
      </c>
      <c r="C674" s="18"/>
      <c r="D674" s="18"/>
      <c r="E674" s="45">
        <f t="shared" si="88"/>
        <v>0</v>
      </c>
      <c r="F674" s="47"/>
    </row>
    <row r="675" spans="1:6" ht="24" customHeight="1">
      <c r="A675" s="27">
        <v>2100199</v>
      </c>
      <c r="B675" s="28" t="s">
        <v>488</v>
      </c>
      <c r="C675" s="18"/>
      <c r="D675" s="18"/>
      <c r="E675" s="45">
        <f t="shared" si="88"/>
        <v>0</v>
      </c>
      <c r="F675" s="47"/>
    </row>
    <row r="676" spans="1:6" ht="24" customHeight="1">
      <c r="A676" s="29">
        <v>21002</v>
      </c>
      <c r="B676" s="29" t="s">
        <v>489</v>
      </c>
      <c r="C676" s="13">
        <f>SUM(C677:C688)</f>
        <v>0</v>
      </c>
      <c r="D676" s="116">
        <f t="shared" ref="D676" si="98">SUM(D677:D688)</f>
        <v>0</v>
      </c>
      <c r="E676" s="45">
        <f t="shared" si="88"/>
        <v>0</v>
      </c>
      <c r="F676" s="47"/>
    </row>
    <row r="677" spans="1:6" ht="24" customHeight="1">
      <c r="A677" s="27">
        <v>2100201</v>
      </c>
      <c r="B677" s="28" t="s">
        <v>490</v>
      </c>
      <c r="C677" s="18"/>
      <c r="D677" s="18"/>
      <c r="E677" s="45">
        <f t="shared" si="88"/>
        <v>0</v>
      </c>
      <c r="F677" s="47"/>
    </row>
    <row r="678" spans="1:6" ht="24" customHeight="1">
      <c r="A678" s="27">
        <v>2100202</v>
      </c>
      <c r="B678" s="28" t="s">
        <v>491</v>
      </c>
      <c r="C678" s="18"/>
      <c r="D678" s="18"/>
      <c r="E678" s="45">
        <f t="shared" si="88"/>
        <v>0</v>
      </c>
      <c r="F678" s="47"/>
    </row>
    <row r="679" spans="1:6" ht="24" customHeight="1">
      <c r="A679" s="27">
        <v>2100203</v>
      </c>
      <c r="B679" s="28" t="s">
        <v>492</v>
      </c>
      <c r="C679" s="18"/>
      <c r="D679" s="18"/>
      <c r="E679" s="45">
        <f t="shared" si="88"/>
        <v>0</v>
      </c>
      <c r="F679" s="47"/>
    </row>
    <row r="680" spans="1:6" ht="24" customHeight="1">
      <c r="A680" s="27">
        <v>2100204</v>
      </c>
      <c r="B680" s="28" t="s">
        <v>493</v>
      </c>
      <c r="C680" s="18"/>
      <c r="D680" s="18"/>
      <c r="E680" s="45">
        <f t="shared" si="88"/>
        <v>0</v>
      </c>
      <c r="F680" s="47"/>
    </row>
    <row r="681" spans="1:6" ht="24" customHeight="1">
      <c r="A681" s="27">
        <v>2100205</v>
      </c>
      <c r="B681" s="28" t="s">
        <v>494</v>
      </c>
      <c r="C681" s="18"/>
      <c r="D681" s="18"/>
      <c r="E681" s="45">
        <f t="shared" si="88"/>
        <v>0</v>
      </c>
      <c r="F681" s="47"/>
    </row>
    <row r="682" spans="1:6" ht="24" customHeight="1">
      <c r="A682" s="27">
        <v>2100206</v>
      </c>
      <c r="B682" s="28" t="s">
        <v>495</v>
      </c>
      <c r="C682" s="18"/>
      <c r="D682" s="18"/>
      <c r="E682" s="45">
        <f t="shared" si="88"/>
        <v>0</v>
      </c>
      <c r="F682" s="47"/>
    </row>
    <row r="683" spans="1:6" ht="24" customHeight="1">
      <c r="A683" s="27">
        <v>2100207</v>
      </c>
      <c r="B683" s="28" t="s">
        <v>496</v>
      </c>
      <c r="C683" s="18"/>
      <c r="D683" s="18"/>
      <c r="E683" s="45">
        <f t="shared" si="88"/>
        <v>0</v>
      </c>
      <c r="F683" s="47"/>
    </row>
    <row r="684" spans="1:6" ht="24" customHeight="1">
      <c r="A684" s="27">
        <v>2100208</v>
      </c>
      <c r="B684" s="28" t="s">
        <v>497</v>
      </c>
      <c r="C684" s="18"/>
      <c r="D684" s="18"/>
      <c r="E684" s="45">
        <f t="shared" si="88"/>
        <v>0</v>
      </c>
      <c r="F684" s="47"/>
    </row>
    <row r="685" spans="1:6" ht="24" customHeight="1">
      <c r="A685" s="27">
        <v>2100209</v>
      </c>
      <c r="B685" s="28" t="s">
        <v>498</v>
      </c>
      <c r="C685" s="18"/>
      <c r="D685" s="18"/>
      <c r="E685" s="45">
        <f t="shared" si="88"/>
        <v>0</v>
      </c>
      <c r="F685" s="47"/>
    </row>
    <row r="686" spans="1:6" ht="24" customHeight="1">
      <c r="A686" s="27">
        <v>2100210</v>
      </c>
      <c r="B686" s="28" t="s">
        <v>499</v>
      </c>
      <c r="C686" s="18"/>
      <c r="D686" s="18"/>
      <c r="E686" s="45">
        <f t="shared" si="88"/>
        <v>0</v>
      </c>
      <c r="F686" s="47"/>
    </row>
    <row r="687" spans="1:6" ht="24" customHeight="1">
      <c r="A687" s="27">
        <v>2100211</v>
      </c>
      <c r="B687" s="28" t="s">
        <v>500</v>
      </c>
      <c r="C687" s="18"/>
      <c r="D687" s="18"/>
      <c r="E687" s="45">
        <f t="shared" si="88"/>
        <v>0</v>
      </c>
      <c r="F687" s="47"/>
    </row>
    <row r="688" spans="1:6" ht="24" customHeight="1">
      <c r="A688" s="27">
        <v>2100299</v>
      </c>
      <c r="B688" s="28" t="s">
        <v>501</v>
      </c>
      <c r="C688" s="18"/>
      <c r="D688" s="18"/>
      <c r="E688" s="45">
        <f t="shared" si="88"/>
        <v>0</v>
      </c>
      <c r="F688" s="47"/>
    </row>
    <row r="689" spans="1:6" ht="24" customHeight="1">
      <c r="A689" s="29">
        <v>21003</v>
      </c>
      <c r="B689" s="29" t="s">
        <v>502</v>
      </c>
      <c r="C689" s="13">
        <f>SUM(C690:C692)</f>
        <v>0</v>
      </c>
      <c r="D689" s="116">
        <f t="shared" ref="D689:E689" si="99">SUM(D690:D692)</f>
        <v>687.9</v>
      </c>
      <c r="E689" s="116">
        <f t="shared" si="99"/>
        <v>661</v>
      </c>
      <c r="F689" s="47"/>
    </row>
    <row r="690" spans="1:6" ht="24" customHeight="1">
      <c r="A690" s="27">
        <v>2100301</v>
      </c>
      <c r="B690" s="28" t="s">
        <v>503</v>
      </c>
      <c r="C690" s="18"/>
      <c r="D690" s="18"/>
      <c r="E690" s="45">
        <f t="shared" si="88"/>
        <v>0</v>
      </c>
      <c r="F690" s="47"/>
    </row>
    <row r="691" spans="1:6" ht="24" customHeight="1">
      <c r="A691" s="27">
        <v>2100302</v>
      </c>
      <c r="B691" s="28" t="s">
        <v>504</v>
      </c>
      <c r="C691" s="18"/>
      <c r="D691" s="18">
        <v>588.5</v>
      </c>
      <c r="E691" s="45">
        <v>536</v>
      </c>
      <c r="F691" s="47"/>
    </row>
    <row r="692" spans="1:6" ht="24" customHeight="1">
      <c r="A692" s="27">
        <v>2100399</v>
      </c>
      <c r="B692" s="28" t="s">
        <v>505</v>
      </c>
      <c r="C692" s="18"/>
      <c r="D692" s="18">
        <v>99.4</v>
      </c>
      <c r="E692" s="45">
        <v>125</v>
      </c>
      <c r="F692" s="47"/>
    </row>
    <row r="693" spans="1:6" ht="24" customHeight="1">
      <c r="A693" s="29">
        <v>21004</v>
      </c>
      <c r="B693" s="29" t="s">
        <v>506</v>
      </c>
      <c r="C693" s="13">
        <f>SUM(C694:C704)</f>
        <v>0</v>
      </c>
      <c r="D693" s="116">
        <f t="shared" ref="D693" si="100">SUM(D694:D704)</f>
        <v>0</v>
      </c>
      <c r="E693" s="116">
        <f>SUM(E694:E704)</f>
        <v>34</v>
      </c>
      <c r="F693" s="47"/>
    </row>
    <row r="694" spans="1:6" ht="24" customHeight="1">
      <c r="A694" s="27">
        <v>2100401</v>
      </c>
      <c r="B694" s="28" t="s">
        <v>507</v>
      </c>
      <c r="C694" s="18"/>
      <c r="D694" s="18"/>
      <c r="E694" s="45">
        <f t="shared" si="88"/>
        <v>0</v>
      </c>
      <c r="F694" s="47"/>
    </row>
    <row r="695" spans="1:6" ht="24" customHeight="1">
      <c r="A695" s="27">
        <v>2100402</v>
      </c>
      <c r="B695" s="28" t="s">
        <v>508</v>
      </c>
      <c r="C695" s="18"/>
      <c r="D695" s="18"/>
      <c r="E695" s="45">
        <f t="shared" si="88"/>
        <v>0</v>
      </c>
      <c r="F695" s="47"/>
    </row>
    <row r="696" spans="1:6" ht="24" customHeight="1">
      <c r="A696" s="27">
        <v>2100403</v>
      </c>
      <c r="B696" s="28" t="s">
        <v>509</v>
      </c>
      <c r="C696" s="18"/>
      <c r="D696" s="18"/>
      <c r="E696" s="45">
        <f t="shared" si="88"/>
        <v>0</v>
      </c>
      <c r="F696" s="47"/>
    </row>
    <row r="697" spans="1:6" ht="24" customHeight="1">
      <c r="A697" s="27">
        <v>2100404</v>
      </c>
      <c r="B697" s="28" t="s">
        <v>510</v>
      </c>
      <c r="C697" s="18"/>
      <c r="D697" s="18"/>
      <c r="E697" s="45">
        <f t="shared" si="88"/>
        <v>0</v>
      </c>
      <c r="F697" s="47"/>
    </row>
    <row r="698" spans="1:6" ht="24" customHeight="1">
      <c r="A698" s="27">
        <v>2100405</v>
      </c>
      <c r="B698" s="28" t="s">
        <v>511</v>
      </c>
      <c r="C698" s="18"/>
      <c r="D698" s="18"/>
      <c r="E698" s="45">
        <f t="shared" si="88"/>
        <v>0</v>
      </c>
      <c r="F698" s="47"/>
    </row>
    <row r="699" spans="1:6" ht="24" customHeight="1">
      <c r="A699" s="27">
        <v>2100406</v>
      </c>
      <c r="B699" s="28" t="s">
        <v>512</v>
      </c>
      <c r="C699" s="18"/>
      <c r="D699" s="18"/>
      <c r="E699" s="45">
        <f t="shared" si="88"/>
        <v>0</v>
      </c>
      <c r="F699" s="47"/>
    </row>
    <row r="700" spans="1:6" ht="24" customHeight="1">
      <c r="A700" s="27">
        <v>2100407</v>
      </c>
      <c r="B700" s="28" t="s">
        <v>513</v>
      </c>
      <c r="C700" s="18"/>
      <c r="D700" s="18"/>
      <c r="E700" s="45">
        <f t="shared" si="88"/>
        <v>0</v>
      </c>
      <c r="F700" s="47"/>
    </row>
    <row r="701" spans="1:6" ht="24" customHeight="1">
      <c r="A701" s="27">
        <v>2100408</v>
      </c>
      <c r="B701" s="28" t="s">
        <v>514</v>
      </c>
      <c r="C701" s="18"/>
      <c r="D701" s="18"/>
      <c r="E701" s="45">
        <v>30</v>
      </c>
      <c r="F701" s="47"/>
    </row>
    <row r="702" spans="1:6" ht="24" customHeight="1">
      <c r="A702" s="27">
        <v>2100409</v>
      </c>
      <c r="B702" s="28" t="s">
        <v>515</v>
      </c>
      <c r="C702" s="18"/>
      <c r="D702" s="18"/>
      <c r="E702" s="45">
        <v>2</v>
      </c>
      <c r="F702" s="47"/>
    </row>
    <row r="703" spans="1:6" ht="24" customHeight="1">
      <c r="A703" s="27">
        <v>2100410</v>
      </c>
      <c r="B703" s="28" t="s">
        <v>516</v>
      </c>
      <c r="C703" s="18"/>
      <c r="D703" s="18"/>
      <c r="E703" s="45">
        <f t="shared" si="88"/>
        <v>0</v>
      </c>
      <c r="F703" s="47"/>
    </row>
    <row r="704" spans="1:6" ht="24" customHeight="1">
      <c r="A704" s="27">
        <v>2100499</v>
      </c>
      <c r="B704" s="28" t="s">
        <v>517</v>
      </c>
      <c r="C704" s="18"/>
      <c r="D704" s="18"/>
      <c r="E704" s="45">
        <v>2</v>
      </c>
      <c r="F704" s="47"/>
    </row>
    <row r="705" spans="1:6" ht="24" customHeight="1">
      <c r="A705" s="29">
        <v>21006</v>
      </c>
      <c r="B705" s="29" t="s">
        <v>518</v>
      </c>
      <c r="C705" s="13">
        <f>SUM(C706:C707)</f>
        <v>0</v>
      </c>
      <c r="D705" s="116">
        <f t="shared" ref="D705" si="101">SUM(D706:D707)</f>
        <v>0</v>
      </c>
      <c r="E705" s="45">
        <f t="shared" si="88"/>
        <v>0</v>
      </c>
      <c r="F705" s="47"/>
    </row>
    <row r="706" spans="1:6" ht="24" customHeight="1">
      <c r="A706" s="27">
        <v>2100601</v>
      </c>
      <c r="B706" s="28" t="s">
        <v>519</v>
      </c>
      <c r="C706" s="18"/>
      <c r="D706" s="18"/>
      <c r="E706" s="45">
        <f t="shared" si="88"/>
        <v>0</v>
      </c>
      <c r="F706" s="47"/>
    </row>
    <row r="707" spans="1:6" ht="24" customHeight="1">
      <c r="A707" s="27">
        <v>2100699</v>
      </c>
      <c r="B707" s="28" t="s">
        <v>520</v>
      </c>
      <c r="C707" s="18">
        <v>0</v>
      </c>
      <c r="D707" s="18">
        <v>0</v>
      </c>
      <c r="E707" s="45">
        <f t="shared" si="88"/>
        <v>0</v>
      </c>
      <c r="F707" s="47"/>
    </row>
    <row r="708" spans="1:6" ht="24" customHeight="1">
      <c r="A708" s="29">
        <v>21007</v>
      </c>
      <c r="B708" s="31" t="s">
        <v>521</v>
      </c>
      <c r="C708" s="13">
        <f>SUM(C709:C711)</f>
        <v>0</v>
      </c>
      <c r="D708" s="116">
        <f t="shared" ref="D708" si="102">SUM(D709:D711)</f>
        <v>126</v>
      </c>
      <c r="E708" s="45">
        <f>SUM(E709:E711)</f>
        <v>252</v>
      </c>
      <c r="F708" s="47"/>
    </row>
    <row r="709" spans="1:6" ht="24" customHeight="1">
      <c r="A709" s="27">
        <v>2100716</v>
      </c>
      <c r="B709" s="28" t="s">
        <v>522</v>
      </c>
      <c r="C709" s="18"/>
      <c r="D709" s="18"/>
      <c r="E709" s="45">
        <v>100</v>
      </c>
      <c r="F709" s="47"/>
    </row>
    <row r="710" spans="1:6" ht="24" customHeight="1">
      <c r="A710" s="27">
        <v>2100717</v>
      </c>
      <c r="B710" s="28" t="s">
        <v>523</v>
      </c>
      <c r="C710" s="18"/>
      <c r="D710" s="18">
        <v>121.9</v>
      </c>
      <c r="E710" s="45">
        <v>122</v>
      </c>
      <c r="F710" s="47"/>
    </row>
    <row r="711" spans="1:6" ht="24" customHeight="1">
      <c r="A711" s="27">
        <v>2100799</v>
      </c>
      <c r="B711" s="28" t="s">
        <v>524</v>
      </c>
      <c r="C711" s="18"/>
      <c r="D711" s="18">
        <v>4.0999999999999996</v>
      </c>
      <c r="E711" s="45">
        <v>30</v>
      </c>
      <c r="F711" s="47"/>
    </row>
    <row r="712" spans="1:6" ht="24" customHeight="1">
      <c r="A712" s="29">
        <v>21010</v>
      </c>
      <c r="B712" s="29" t="s">
        <v>525</v>
      </c>
      <c r="C712" s="13">
        <f>SUM(C713:C721)</f>
        <v>0</v>
      </c>
      <c r="D712" s="116">
        <f t="shared" ref="D712" si="103">SUM(D713:D721)</f>
        <v>0</v>
      </c>
      <c r="E712" s="45">
        <v>8</v>
      </c>
      <c r="F712" s="47"/>
    </row>
    <row r="713" spans="1:6" ht="24" customHeight="1">
      <c r="A713" s="27">
        <v>2101001</v>
      </c>
      <c r="B713" s="28" t="s">
        <v>7</v>
      </c>
      <c r="C713" s="18"/>
      <c r="D713" s="18"/>
      <c r="E713" s="45">
        <f t="shared" ref="E713:E773" si="104">D713-C713</f>
        <v>0</v>
      </c>
      <c r="F713" s="47"/>
    </row>
    <row r="714" spans="1:6" ht="24" customHeight="1">
      <c r="A714" s="27">
        <v>2101002</v>
      </c>
      <c r="B714" s="28" t="s">
        <v>8</v>
      </c>
      <c r="C714" s="18"/>
      <c r="D714" s="18"/>
      <c r="E714" s="45">
        <v>3</v>
      </c>
      <c r="F714" s="47"/>
    </row>
    <row r="715" spans="1:6" ht="24" customHeight="1">
      <c r="A715" s="27">
        <v>2101003</v>
      </c>
      <c r="B715" s="28" t="s">
        <v>9</v>
      </c>
      <c r="C715" s="18"/>
      <c r="D715" s="18"/>
      <c r="E715" s="45">
        <f t="shared" si="104"/>
        <v>0</v>
      </c>
      <c r="F715" s="47"/>
    </row>
    <row r="716" spans="1:6" ht="24" customHeight="1">
      <c r="A716" s="27">
        <v>2101012</v>
      </c>
      <c r="B716" s="28" t="s">
        <v>526</v>
      </c>
      <c r="C716" s="18"/>
      <c r="D716" s="18"/>
      <c r="E716" s="45">
        <f t="shared" si="104"/>
        <v>0</v>
      </c>
      <c r="F716" s="47"/>
    </row>
    <row r="717" spans="1:6" ht="24" customHeight="1">
      <c r="A717" s="27">
        <v>2101014</v>
      </c>
      <c r="B717" s="28" t="s">
        <v>527</v>
      </c>
      <c r="C717" s="18"/>
      <c r="D717" s="18"/>
      <c r="E717" s="45">
        <f t="shared" si="104"/>
        <v>0</v>
      </c>
      <c r="F717" s="47"/>
    </row>
    <row r="718" spans="1:6" ht="24" customHeight="1">
      <c r="A718" s="27">
        <v>2101015</v>
      </c>
      <c r="B718" s="28" t="s">
        <v>528</v>
      </c>
      <c r="C718" s="18"/>
      <c r="D718" s="18"/>
      <c r="E718" s="45">
        <f t="shared" si="104"/>
        <v>0</v>
      </c>
      <c r="F718" s="47"/>
    </row>
    <row r="719" spans="1:6" ht="24" customHeight="1">
      <c r="A719" s="27">
        <v>2101016</v>
      </c>
      <c r="B719" s="28" t="s">
        <v>529</v>
      </c>
      <c r="C719" s="18"/>
      <c r="D719" s="18"/>
      <c r="E719" s="45">
        <f t="shared" si="104"/>
        <v>0</v>
      </c>
      <c r="F719" s="47"/>
    </row>
    <row r="720" spans="1:6" ht="24" customHeight="1">
      <c r="A720" s="27">
        <v>2101050</v>
      </c>
      <c r="B720" s="28" t="s">
        <v>16</v>
      </c>
      <c r="C720" s="18"/>
      <c r="D720" s="18"/>
      <c r="E720" s="45">
        <f t="shared" si="104"/>
        <v>0</v>
      </c>
      <c r="F720" s="47"/>
    </row>
    <row r="721" spans="1:6" ht="24" customHeight="1">
      <c r="A721" s="27">
        <v>2101099</v>
      </c>
      <c r="B721" s="28" t="s">
        <v>530</v>
      </c>
      <c r="C721" s="18"/>
      <c r="D721" s="18"/>
      <c r="E721" s="45">
        <v>5</v>
      </c>
      <c r="F721" s="47"/>
    </row>
    <row r="722" spans="1:6" ht="24" customHeight="1">
      <c r="A722" s="29">
        <v>21011</v>
      </c>
      <c r="B722" s="29" t="s">
        <v>531</v>
      </c>
      <c r="C722" s="13">
        <f>SUM(C723:C726)</f>
        <v>0</v>
      </c>
      <c r="D722" s="116">
        <f t="shared" ref="D722" si="105">SUM(D723:D726)</f>
        <v>134.19999999999999</v>
      </c>
      <c r="E722" s="45">
        <f>SUM(E723:E725)</f>
        <v>183</v>
      </c>
      <c r="F722" s="47"/>
    </row>
    <row r="723" spans="1:6" ht="24" customHeight="1">
      <c r="A723" s="27">
        <v>2101101</v>
      </c>
      <c r="B723" s="28" t="s">
        <v>532</v>
      </c>
      <c r="C723" s="18"/>
      <c r="D723" s="18">
        <v>40.200000000000003</v>
      </c>
      <c r="E723" s="45">
        <v>25</v>
      </c>
      <c r="F723" s="47"/>
    </row>
    <row r="724" spans="1:6" ht="24" customHeight="1">
      <c r="A724" s="27">
        <v>2101102</v>
      </c>
      <c r="B724" s="28" t="s">
        <v>533</v>
      </c>
      <c r="C724" s="18"/>
      <c r="D724" s="18">
        <v>94</v>
      </c>
      <c r="E724" s="45">
        <v>98</v>
      </c>
      <c r="F724" s="47"/>
    </row>
    <row r="725" spans="1:6" ht="24" customHeight="1">
      <c r="A725" s="27">
        <v>2101103</v>
      </c>
      <c r="B725" s="28" t="s">
        <v>534</v>
      </c>
      <c r="C725" s="18"/>
      <c r="D725" s="18"/>
      <c r="E725" s="45">
        <v>60</v>
      </c>
      <c r="F725" s="47"/>
    </row>
    <row r="726" spans="1:6" ht="24" customHeight="1">
      <c r="A726" s="27">
        <v>2101199</v>
      </c>
      <c r="B726" s="28" t="s">
        <v>535</v>
      </c>
      <c r="C726" s="18"/>
      <c r="D726" s="18"/>
      <c r="E726" s="45">
        <f t="shared" si="104"/>
        <v>0</v>
      </c>
      <c r="F726" s="47"/>
    </row>
    <row r="727" spans="1:6" ht="24" customHeight="1">
      <c r="A727" s="29">
        <v>21012</v>
      </c>
      <c r="B727" s="29" t="s">
        <v>536</v>
      </c>
      <c r="C727" s="13">
        <f>SUM(C728:C732)</f>
        <v>0</v>
      </c>
      <c r="D727" s="116">
        <f t="shared" ref="D727" si="106">SUM(D728:D732)</f>
        <v>936</v>
      </c>
      <c r="E727" s="45">
        <v>1309</v>
      </c>
      <c r="F727" s="47"/>
    </row>
    <row r="728" spans="1:6" ht="24" customHeight="1">
      <c r="A728" s="27">
        <v>2101201</v>
      </c>
      <c r="B728" s="28" t="s">
        <v>537</v>
      </c>
      <c r="C728" s="18"/>
      <c r="D728" s="18"/>
      <c r="E728" s="45">
        <f t="shared" si="104"/>
        <v>0</v>
      </c>
      <c r="F728" s="47"/>
    </row>
    <row r="729" spans="1:6" ht="24" customHeight="1">
      <c r="A729" s="27">
        <v>2101202</v>
      </c>
      <c r="B729" s="28" t="s">
        <v>538</v>
      </c>
      <c r="C729" s="18"/>
      <c r="D729" s="18">
        <v>936</v>
      </c>
      <c r="E729" s="45">
        <v>1309</v>
      </c>
      <c r="F729" s="47"/>
    </row>
    <row r="730" spans="1:6" ht="24" customHeight="1">
      <c r="A730" s="27">
        <v>2101203</v>
      </c>
      <c r="B730" s="28" t="s">
        <v>539</v>
      </c>
      <c r="C730" s="18"/>
      <c r="D730" s="18"/>
      <c r="E730" s="45">
        <f t="shared" si="104"/>
        <v>0</v>
      </c>
      <c r="F730" s="47"/>
    </row>
    <row r="731" spans="1:6" ht="24" customHeight="1">
      <c r="A731" s="27">
        <v>2101204</v>
      </c>
      <c r="B731" s="28" t="s">
        <v>540</v>
      </c>
      <c r="C731" s="18"/>
      <c r="D731" s="18"/>
      <c r="E731" s="45">
        <f t="shared" si="104"/>
        <v>0</v>
      </c>
      <c r="F731" s="47"/>
    </row>
    <row r="732" spans="1:6" ht="24" customHeight="1">
      <c r="A732" s="27">
        <v>2101299</v>
      </c>
      <c r="B732" s="28" t="s">
        <v>541</v>
      </c>
      <c r="C732" s="18"/>
      <c r="D732" s="18"/>
      <c r="E732" s="45">
        <f t="shared" si="104"/>
        <v>0</v>
      </c>
      <c r="F732" s="47"/>
    </row>
    <row r="733" spans="1:6" ht="24" customHeight="1">
      <c r="A733" s="29">
        <v>21013</v>
      </c>
      <c r="B733" s="29" t="s">
        <v>542</v>
      </c>
      <c r="C733" s="13">
        <f>SUM(C734:C736)</f>
        <v>0</v>
      </c>
      <c r="D733" s="116">
        <f t="shared" ref="D733" si="107">SUM(D734:D736)</f>
        <v>6</v>
      </c>
      <c r="E733" s="45">
        <v>142</v>
      </c>
      <c r="F733" s="47"/>
    </row>
    <row r="734" spans="1:6" ht="24" customHeight="1">
      <c r="A734" s="27">
        <v>2101301</v>
      </c>
      <c r="B734" s="28" t="s">
        <v>543</v>
      </c>
      <c r="C734" s="18"/>
      <c r="D734" s="18">
        <v>6</v>
      </c>
      <c r="E734" s="45">
        <v>84</v>
      </c>
      <c r="F734" s="47"/>
    </row>
    <row r="735" spans="1:6" ht="24" customHeight="1">
      <c r="A735" s="27">
        <v>2101302</v>
      </c>
      <c r="B735" s="28" t="s">
        <v>544</v>
      </c>
      <c r="C735" s="18"/>
      <c r="D735" s="18"/>
      <c r="E735" s="45">
        <f t="shared" si="104"/>
        <v>0</v>
      </c>
      <c r="F735" s="47"/>
    </row>
    <row r="736" spans="1:6" ht="24" customHeight="1">
      <c r="A736" s="27">
        <v>2101399</v>
      </c>
      <c r="B736" s="28" t="s">
        <v>545</v>
      </c>
      <c r="C736" s="18"/>
      <c r="D736" s="18"/>
      <c r="E736" s="45">
        <v>58</v>
      </c>
      <c r="F736" s="47"/>
    </row>
    <row r="737" spans="1:6" ht="24" customHeight="1">
      <c r="A737" s="29">
        <v>21014</v>
      </c>
      <c r="B737" s="29" t="s">
        <v>546</v>
      </c>
      <c r="C737" s="13">
        <f>SUM(C738:C739)</f>
        <v>0</v>
      </c>
      <c r="D737" s="116">
        <f t="shared" ref="D737" si="108">SUM(D738:D739)</f>
        <v>0</v>
      </c>
      <c r="E737" s="45">
        <v>3</v>
      </c>
      <c r="F737" s="47"/>
    </row>
    <row r="738" spans="1:6" ht="24" customHeight="1">
      <c r="A738" s="27">
        <v>2101401</v>
      </c>
      <c r="B738" s="28" t="s">
        <v>547</v>
      </c>
      <c r="C738" s="18"/>
      <c r="D738" s="18"/>
      <c r="E738" s="45">
        <v>3</v>
      </c>
      <c r="F738" s="47"/>
    </row>
    <row r="739" spans="1:6" ht="24" customHeight="1">
      <c r="A739" s="27">
        <v>2101499</v>
      </c>
      <c r="B739" s="28" t="s">
        <v>548</v>
      </c>
      <c r="C739" s="18"/>
      <c r="D739" s="18"/>
      <c r="E739" s="45">
        <f t="shared" si="104"/>
        <v>0</v>
      </c>
      <c r="F739" s="47"/>
    </row>
    <row r="740" spans="1:6" ht="24" customHeight="1">
      <c r="A740" s="29">
        <v>21099</v>
      </c>
      <c r="B740" s="29" t="s">
        <v>549</v>
      </c>
      <c r="C740" s="13">
        <f>C741</f>
        <v>0</v>
      </c>
      <c r="D740" s="13">
        <f t="shared" ref="D740" si="109">D741</f>
        <v>0</v>
      </c>
      <c r="E740" s="45">
        <f t="shared" si="104"/>
        <v>0</v>
      </c>
      <c r="F740" s="47"/>
    </row>
    <row r="741" spans="1:6" ht="24" customHeight="1">
      <c r="A741" s="27">
        <v>2109901</v>
      </c>
      <c r="B741" s="28" t="s">
        <v>550</v>
      </c>
      <c r="C741" s="18"/>
      <c r="D741" s="18"/>
      <c r="E741" s="45">
        <f t="shared" si="104"/>
        <v>0</v>
      </c>
      <c r="F741" s="47"/>
    </row>
    <row r="742" spans="1:6" ht="24" customHeight="1">
      <c r="A742" s="29">
        <v>211</v>
      </c>
      <c r="B742" s="29" t="s">
        <v>551</v>
      </c>
      <c r="C742" s="13">
        <f>SUM(C743,C752,C756,C764,C770,C776,C778,C784,C786,C788)</f>
        <v>0</v>
      </c>
      <c r="D742" s="116">
        <f t="shared" ref="D742" si="110">SUM(D743,D752,D756,D764,D770,D776,D778,D784,D786,D788)</f>
        <v>0</v>
      </c>
      <c r="E742" s="45">
        <v>355</v>
      </c>
      <c r="F742" s="47"/>
    </row>
    <row r="743" spans="1:6" ht="24" customHeight="1">
      <c r="A743" s="29">
        <v>21101</v>
      </c>
      <c r="B743" s="29" t="s">
        <v>552</v>
      </c>
      <c r="C743" s="13">
        <f>SUM(C744:C751)</f>
        <v>0</v>
      </c>
      <c r="D743" s="116">
        <f t="shared" ref="D743" si="111">SUM(D744:D751)</f>
        <v>0</v>
      </c>
      <c r="E743" s="45">
        <f t="shared" si="104"/>
        <v>0</v>
      </c>
      <c r="F743" s="47"/>
    </row>
    <row r="744" spans="1:6" ht="24" customHeight="1">
      <c r="A744" s="27">
        <v>2110101</v>
      </c>
      <c r="B744" s="28" t="s">
        <v>7</v>
      </c>
      <c r="C744" s="18"/>
      <c r="D744" s="18"/>
      <c r="E744" s="45">
        <f t="shared" si="104"/>
        <v>0</v>
      </c>
      <c r="F744" s="47"/>
    </row>
    <row r="745" spans="1:6" ht="24" customHeight="1">
      <c r="A745" s="27">
        <v>2110102</v>
      </c>
      <c r="B745" s="28" t="s">
        <v>8</v>
      </c>
      <c r="C745" s="18"/>
      <c r="D745" s="18"/>
      <c r="E745" s="45">
        <f t="shared" si="104"/>
        <v>0</v>
      </c>
      <c r="F745" s="47"/>
    </row>
    <row r="746" spans="1:6" ht="24" customHeight="1">
      <c r="A746" s="27">
        <v>2110103</v>
      </c>
      <c r="B746" s="28" t="s">
        <v>9</v>
      </c>
      <c r="C746" s="18"/>
      <c r="D746" s="18"/>
      <c r="E746" s="45">
        <f t="shared" si="104"/>
        <v>0</v>
      </c>
      <c r="F746" s="47"/>
    </row>
    <row r="747" spans="1:6" ht="24" customHeight="1">
      <c r="A747" s="27">
        <v>2110104</v>
      </c>
      <c r="B747" s="28" t="s">
        <v>553</v>
      </c>
      <c r="C747" s="18"/>
      <c r="D747" s="18"/>
      <c r="E747" s="45">
        <f t="shared" si="104"/>
        <v>0</v>
      </c>
      <c r="F747" s="47"/>
    </row>
    <row r="748" spans="1:6" ht="24" customHeight="1">
      <c r="A748" s="27">
        <v>2110105</v>
      </c>
      <c r="B748" s="28" t="s">
        <v>554</v>
      </c>
      <c r="C748" s="18"/>
      <c r="D748" s="18"/>
      <c r="E748" s="45">
        <f t="shared" si="104"/>
        <v>0</v>
      </c>
      <c r="F748" s="47"/>
    </row>
    <row r="749" spans="1:6" ht="24" customHeight="1">
      <c r="A749" s="27">
        <v>2110106</v>
      </c>
      <c r="B749" s="28" t="s">
        <v>555</v>
      </c>
      <c r="C749" s="18"/>
      <c r="D749" s="18"/>
      <c r="E749" s="45">
        <f t="shared" si="104"/>
        <v>0</v>
      </c>
      <c r="F749" s="47"/>
    </row>
    <row r="750" spans="1:6" ht="24" customHeight="1">
      <c r="A750" s="27">
        <v>2110107</v>
      </c>
      <c r="B750" s="28" t="s">
        <v>556</v>
      </c>
      <c r="C750" s="18"/>
      <c r="D750" s="18"/>
      <c r="E750" s="45">
        <f t="shared" si="104"/>
        <v>0</v>
      </c>
      <c r="F750" s="47"/>
    </row>
    <row r="751" spans="1:6" ht="24" customHeight="1">
      <c r="A751" s="27">
        <v>2110199</v>
      </c>
      <c r="B751" s="28" t="s">
        <v>557</v>
      </c>
      <c r="C751" s="18"/>
      <c r="D751" s="18"/>
      <c r="E751" s="45">
        <f t="shared" si="104"/>
        <v>0</v>
      </c>
      <c r="F751" s="47"/>
    </row>
    <row r="752" spans="1:6" ht="24" customHeight="1">
      <c r="A752" s="29">
        <v>21102</v>
      </c>
      <c r="B752" s="29" t="s">
        <v>558</v>
      </c>
      <c r="C752" s="13">
        <f>SUM(C753:C755)</f>
        <v>0</v>
      </c>
      <c r="D752" s="116">
        <f t="shared" ref="D752" si="112">SUM(D753:D755)</f>
        <v>0</v>
      </c>
      <c r="E752" s="45">
        <f t="shared" si="104"/>
        <v>0</v>
      </c>
      <c r="F752" s="47"/>
    </row>
    <row r="753" spans="1:6" ht="24" customHeight="1">
      <c r="A753" s="27">
        <v>2110203</v>
      </c>
      <c r="B753" s="28" t="s">
        <v>559</v>
      </c>
      <c r="C753" s="18">
        <v>0</v>
      </c>
      <c r="D753" s="18">
        <v>0</v>
      </c>
      <c r="E753" s="45">
        <f t="shared" si="104"/>
        <v>0</v>
      </c>
      <c r="F753" s="47"/>
    </row>
    <row r="754" spans="1:6" ht="24" customHeight="1">
      <c r="A754" s="27">
        <v>2110204</v>
      </c>
      <c r="B754" s="28" t="s">
        <v>560</v>
      </c>
      <c r="C754" s="18">
        <v>0</v>
      </c>
      <c r="D754" s="18">
        <v>0</v>
      </c>
      <c r="E754" s="45">
        <f t="shared" si="104"/>
        <v>0</v>
      </c>
      <c r="F754" s="47"/>
    </row>
    <row r="755" spans="1:6" ht="24" customHeight="1">
      <c r="A755" s="27">
        <v>2110299</v>
      </c>
      <c r="B755" s="28" t="s">
        <v>561</v>
      </c>
      <c r="C755" s="18"/>
      <c r="D755" s="18"/>
      <c r="E755" s="45">
        <f t="shared" si="104"/>
        <v>0</v>
      </c>
      <c r="F755" s="47"/>
    </row>
    <row r="756" spans="1:6" ht="24" customHeight="1">
      <c r="A756" s="29">
        <v>21103</v>
      </c>
      <c r="B756" s="29" t="s">
        <v>562</v>
      </c>
      <c r="C756" s="13">
        <f>SUM(C757:C763)</f>
        <v>0</v>
      </c>
      <c r="D756" s="30">
        <f>SUM(D757:D763)</f>
        <v>0</v>
      </c>
      <c r="E756" s="45">
        <v>297</v>
      </c>
      <c r="F756" s="47"/>
    </row>
    <row r="757" spans="1:6" ht="24" customHeight="1">
      <c r="A757" s="27">
        <v>2110301</v>
      </c>
      <c r="B757" s="28" t="s">
        <v>563</v>
      </c>
      <c r="C757" s="18"/>
      <c r="D757" s="18"/>
      <c r="E757" s="45">
        <f t="shared" si="104"/>
        <v>0</v>
      </c>
      <c r="F757" s="47"/>
    </row>
    <row r="758" spans="1:6" ht="24" customHeight="1">
      <c r="A758" s="27">
        <v>2110302</v>
      </c>
      <c r="B758" s="28" t="s">
        <v>564</v>
      </c>
      <c r="C758" s="18"/>
      <c r="D758" s="18"/>
      <c r="E758" s="45">
        <v>27</v>
      </c>
      <c r="F758" s="47"/>
    </row>
    <row r="759" spans="1:6" ht="24" customHeight="1">
      <c r="A759" s="27">
        <v>2110303</v>
      </c>
      <c r="B759" s="28" t="s">
        <v>565</v>
      </c>
      <c r="C759" s="18"/>
      <c r="D759" s="18"/>
      <c r="E759" s="45">
        <f t="shared" si="104"/>
        <v>0</v>
      </c>
      <c r="F759" s="47"/>
    </row>
    <row r="760" spans="1:6" ht="24" customHeight="1">
      <c r="A760" s="27">
        <v>2110304</v>
      </c>
      <c r="B760" s="28" t="s">
        <v>566</v>
      </c>
      <c r="C760" s="18"/>
      <c r="D760" s="18"/>
      <c r="E760" s="45">
        <f t="shared" si="104"/>
        <v>0</v>
      </c>
      <c r="F760" s="47"/>
    </row>
    <row r="761" spans="1:6" ht="24" customHeight="1">
      <c r="A761" s="27">
        <v>2110305</v>
      </c>
      <c r="B761" s="28" t="s">
        <v>567</v>
      </c>
      <c r="C761" s="18"/>
      <c r="D761" s="18"/>
      <c r="E761" s="45">
        <f t="shared" si="104"/>
        <v>0</v>
      </c>
      <c r="F761" s="47"/>
    </row>
    <row r="762" spans="1:6" ht="24" customHeight="1">
      <c r="A762" s="27">
        <v>2110306</v>
      </c>
      <c r="B762" s="28" t="s">
        <v>568</v>
      </c>
      <c r="C762" s="18"/>
      <c r="D762" s="18"/>
      <c r="E762" s="45">
        <f t="shared" si="104"/>
        <v>0</v>
      </c>
      <c r="F762" s="47"/>
    </row>
    <row r="763" spans="1:6" ht="24" customHeight="1">
      <c r="A763" s="27">
        <v>2110399</v>
      </c>
      <c r="B763" s="28" t="s">
        <v>569</v>
      </c>
      <c r="C763" s="18"/>
      <c r="D763" s="18"/>
      <c r="E763" s="45">
        <v>270</v>
      </c>
      <c r="F763" s="47"/>
    </row>
    <row r="764" spans="1:6" ht="24" customHeight="1">
      <c r="A764" s="29">
        <v>21104</v>
      </c>
      <c r="B764" s="29" t="s">
        <v>570</v>
      </c>
      <c r="C764" s="13">
        <f>SUM(C765:C769)</f>
        <v>0</v>
      </c>
      <c r="D764" s="116">
        <f t="shared" ref="D764" si="113">SUM(D765:D769)</f>
        <v>0</v>
      </c>
      <c r="E764" s="45">
        <f t="shared" si="104"/>
        <v>0</v>
      </c>
      <c r="F764" s="47"/>
    </row>
    <row r="765" spans="1:6" ht="24" customHeight="1">
      <c r="A765" s="27">
        <v>2110401</v>
      </c>
      <c r="B765" s="28" t="s">
        <v>571</v>
      </c>
      <c r="C765" s="18">
        <v>0</v>
      </c>
      <c r="D765" s="18">
        <v>0</v>
      </c>
      <c r="E765" s="45">
        <f t="shared" si="104"/>
        <v>0</v>
      </c>
      <c r="F765" s="47"/>
    </row>
    <row r="766" spans="1:6" ht="24" customHeight="1">
      <c r="A766" s="27">
        <v>2110402</v>
      </c>
      <c r="B766" s="28" t="s">
        <v>572</v>
      </c>
      <c r="C766" s="18"/>
      <c r="D766" s="18"/>
      <c r="E766" s="45">
        <f t="shared" si="104"/>
        <v>0</v>
      </c>
      <c r="F766" s="47"/>
    </row>
    <row r="767" spans="1:6" ht="24" customHeight="1">
      <c r="A767" s="27">
        <v>2110403</v>
      </c>
      <c r="B767" s="28" t="s">
        <v>573</v>
      </c>
      <c r="C767" s="18">
        <v>0</v>
      </c>
      <c r="D767" s="18">
        <v>0</v>
      </c>
      <c r="E767" s="45">
        <f t="shared" si="104"/>
        <v>0</v>
      </c>
      <c r="F767" s="47"/>
    </row>
    <row r="768" spans="1:6" ht="24" customHeight="1">
      <c r="A768" s="27">
        <v>2110404</v>
      </c>
      <c r="B768" s="28" t="s">
        <v>574</v>
      </c>
      <c r="C768" s="18">
        <v>0</v>
      </c>
      <c r="D768" s="18">
        <v>0</v>
      </c>
      <c r="E768" s="45">
        <f t="shared" si="104"/>
        <v>0</v>
      </c>
      <c r="F768" s="47"/>
    </row>
    <row r="769" spans="1:6" ht="24" customHeight="1">
      <c r="A769" s="27">
        <v>2110499</v>
      </c>
      <c r="B769" s="28" t="s">
        <v>575</v>
      </c>
      <c r="C769" s="18">
        <v>0</v>
      </c>
      <c r="D769" s="18">
        <v>0</v>
      </c>
      <c r="E769" s="45">
        <f t="shared" si="104"/>
        <v>0</v>
      </c>
      <c r="F769" s="47"/>
    </row>
    <row r="770" spans="1:6" ht="24" customHeight="1">
      <c r="A770" s="29">
        <v>21105</v>
      </c>
      <c r="B770" s="29" t="s">
        <v>576</v>
      </c>
      <c r="C770" s="13">
        <f>SUM(C771:C775)</f>
        <v>0</v>
      </c>
      <c r="D770" s="30">
        <f>SUM(D771:D775)</f>
        <v>0</v>
      </c>
      <c r="E770" s="45">
        <f t="shared" si="104"/>
        <v>0</v>
      </c>
      <c r="F770" s="47"/>
    </row>
    <row r="771" spans="1:6" ht="24" customHeight="1">
      <c r="A771" s="27">
        <v>2110501</v>
      </c>
      <c r="B771" s="28" t="s">
        <v>577</v>
      </c>
      <c r="C771" s="18">
        <v>0</v>
      </c>
      <c r="D771" s="18">
        <v>0</v>
      </c>
      <c r="E771" s="45">
        <f t="shared" si="104"/>
        <v>0</v>
      </c>
      <c r="F771" s="47"/>
    </row>
    <row r="772" spans="1:6" ht="24" customHeight="1">
      <c r="A772" s="27">
        <v>2110502</v>
      </c>
      <c r="B772" s="28" t="s">
        <v>578</v>
      </c>
      <c r="C772" s="18">
        <v>0</v>
      </c>
      <c r="D772" s="18">
        <v>0</v>
      </c>
      <c r="E772" s="45">
        <f t="shared" si="104"/>
        <v>0</v>
      </c>
      <c r="F772" s="47"/>
    </row>
    <row r="773" spans="1:6" ht="24" customHeight="1">
      <c r="A773" s="27">
        <v>2110503</v>
      </c>
      <c r="B773" s="28" t="s">
        <v>579</v>
      </c>
      <c r="C773" s="18">
        <v>0</v>
      </c>
      <c r="D773" s="18">
        <v>0</v>
      </c>
      <c r="E773" s="45">
        <f t="shared" si="104"/>
        <v>0</v>
      </c>
      <c r="F773" s="47"/>
    </row>
    <row r="774" spans="1:6" ht="24" customHeight="1">
      <c r="A774" s="27">
        <v>2110506</v>
      </c>
      <c r="B774" s="28" t="s">
        <v>580</v>
      </c>
      <c r="C774" s="18">
        <v>0</v>
      </c>
      <c r="D774" s="18">
        <v>0</v>
      </c>
      <c r="E774" s="45">
        <f t="shared" ref="E774:E837" si="114">D774-C774</f>
        <v>0</v>
      </c>
      <c r="F774" s="47"/>
    </row>
    <row r="775" spans="1:6" ht="24" customHeight="1">
      <c r="A775" s="27">
        <v>2110599</v>
      </c>
      <c r="B775" s="28" t="s">
        <v>581</v>
      </c>
      <c r="C775" s="18">
        <v>0</v>
      </c>
      <c r="D775" s="18">
        <v>0</v>
      </c>
      <c r="E775" s="45">
        <f t="shared" si="114"/>
        <v>0</v>
      </c>
      <c r="F775" s="47"/>
    </row>
    <row r="776" spans="1:6" ht="24" customHeight="1">
      <c r="A776" s="29">
        <v>21110</v>
      </c>
      <c r="B776" s="29" t="s">
        <v>582</v>
      </c>
      <c r="C776" s="13">
        <f>C777</f>
        <v>0</v>
      </c>
      <c r="D776" s="30">
        <f>D777</f>
        <v>0</v>
      </c>
      <c r="E776" s="45">
        <f t="shared" si="114"/>
        <v>0</v>
      </c>
      <c r="F776" s="47"/>
    </row>
    <row r="777" spans="1:6" ht="24" customHeight="1">
      <c r="A777" s="27">
        <v>2111001</v>
      </c>
      <c r="B777" s="28" t="s">
        <v>583</v>
      </c>
      <c r="C777" s="18"/>
      <c r="D777" s="18"/>
      <c r="E777" s="45">
        <f t="shared" si="114"/>
        <v>0</v>
      </c>
      <c r="F777" s="47"/>
    </row>
    <row r="778" spans="1:6" ht="24" customHeight="1">
      <c r="A778" s="29">
        <v>21111</v>
      </c>
      <c r="B778" s="29" t="s">
        <v>584</v>
      </c>
      <c r="C778" s="13">
        <f>SUM(C779:C783)</f>
        <v>0</v>
      </c>
      <c r="D778" s="116">
        <f t="shared" ref="D778" si="115">SUM(D779:D783)</f>
        <v>0</v>
      </c>
      <c r="E778" s="45">
        <v>58</v>
      </c>
      <c r="F778" s="47"/>
    </row>
    <row r="779" spans="1:6" ht="24" customHeight="1">
      <c r="A779" s="27">
        <v>2111101</v>
      </c>
      <c r="B779" s="28" t="s">
        <v>585</v>
      </c>
      <c r="C779" s="18"/>
      <c r="D779" s="18"/>
      <c r="E779" s="45">
        <f t="shared" si="114"/>
        <v>0</v>
      </c>
      <c r="F779" s="47"/>
    </row>
    <row r="780" spans="1:6" ht="24" customHeight="1">
      <c r="A780" s="27">
        <v>2111102</v>
      </c>
      <c r="B780" s="28" t="s">
        <v>586</v>
      </c>
      <c r="C780" s="18"/>
      <c r="D780" s="18"/>
      <c r="E780" s="45">
        <f t="shared" si="114"/>
        <v>0</v>
      </c>
      <c r="F780" s="47"/>
    </row>
    <row r="781" spans="1:6" ht="24" customHeight="1">
      <c r="A781" s="27">
        <v>2111103</v>
      </c>
      <c r="B781" s="28" t="s">
        <v>587</v>
      </c>
      <c r="C781" s="18"/>
      <c r="D781" s="18"/>
      <c r="E781" s="45">
        <f t="shared" si="114"/>
        <v>0</v>
      </c>
      <c r="F781" s="47"/>
    </row>
    <row r="782" spans="1:6" ht="24" customHeight="1">
      <c r="A782" s="27">
        <v>2111104</v>
      </c>
      <c r="B782" s="28" t="s">
        <v>588</v>
      </c>
      <c r="C782" s="18"/>
      <c r="D782" s="18"/>
      <c r="E782" s="45">
        <f t="shared" si="114"/>
        <v>0</v>
      </c>
      <c r="F782" s="47"/>
    </row>
    <row r="783" spans="1:6" ht="24" customHeight="1">
      <c r="A783" s="27">
        <v>2111199</v>
      </c>
      <c r="B783" s="28" t="s">
        <v>589</v>
      </c>
      <c r="C783" s="18"/>
      <c r="D783" s="18"/>
      <c r="E783" s="45">
        <v>58</v>
      </c>
      <c r="F783" s="47"/>
    </row>
    <row r="784" spans="1:6" ht="24" customHeight="1">
      <c r="A784" s="29">
        <v>21112</v>
      </c>
      <c r="B784" s="29" t="s">
        <v>590</v>
      </c>
      <c r="C784" s="13">
        <f>C785</f>
        <v>0</v>
      </c>
      <c r="D784" s="30">
        <f>D785</f>
        <v>0</v>
      </c>
      <c r="E784" s="45">
        <f t="shared" si="114"/>
        <v>0</v>
      </c>
      <c r="F784" s="47"/>
    </row>
    <row r="785" spans="1:6" ht="24" customHeight="1">
      <c r="A785" s="27">
        <v>2111201</v>
      </c>
      <c r="B785" s="28" t="s">
        <v>591</v>
      </c>
      <c r="C785" s="18">
        <v>0</v>
      </c>
      <c r="D785" s="18">
        <v>0</v>
      </c>
      <c r="E785" s="45">
        <f t="shared" si="114"/>
        <v>0</v>
      </c>
      <c r="F785" s="47"/>
    </row>
    <row r="786" spans="1:6" ht="24" customHeight="1">
      <c r="A786" s="29">
        <v>21113</v>
      </c>
      <c r="B786" s="29" t="s">
        <v>592</v>
      </c>
      <c r="C786" s="13">
        <f>C787</f>
        <v>0</v>
      </c>
      <c r="D786" s="30">
        <f>D787</f>
        <v>0</v>
      </c>
      <c r="E786" s="45">
        <f t="shared" si="114"/>
        <v>0</v>
      </c>
      <c r="F786" s="47"/>
    </row>
    <row r="787" spans="1:6" ht="24" customHeight="1">
      <c r="A787" s="27">
        <v>2111301</v>
      </c>
      <c r="B787" s="28" t="s">
        <v>593</v>
      </c>
      <c r="C787" s="18">
        <v>0</v>
      </c>
      <c r="D787" s="18">
        <v>0</v>
      </c>
      <c r="E787" s="45">
        <f t="shared" si="114"/>
        <v>0</v>
      </c>
      <c r="F787" s="47"/>
    </row>
    <row r="788" spans="1:6" ht="24" customHeight="1">
      <c r="A788" s="29">
        <v>21199</v>
      </c>
      <c r="B788" s="29" t="s">
        <v>594</v>
      </c>
      <c r="C788" s="13">
        <f>C789</f>
        <v>0</v>
      </c>
      <c r="D788" s="30">
        <f>D789</f>
        <v>0</v>
      </c>
      <c r="E788" s="45">
        <f t="shared" si="114"/>
        <v>0</v>
      </c>
      <c r="F788" s="47"/>
    </row>
    <row r="789" spans="1:6" ht="24" customHeight="1">
      <c r="A789" s="27">
        <v>2119901</v>
      </c>
      <c r="B789" s="28" t="s">
        <v>595</v>
      </c>
      <c r="C789" s="18">
        <v>0</v>
      </c>
      <c r="D789" s="18">
        <v>0</v>
      </c>
      <c r="E789" s="45">
        <f t="shared" si="114"/>
        <v>0</v>
      </c>
      <c r="F789" s="47"/>
    </row>
    <row r="790" spans="1:6" ht="24" customHeight="1">
      <c r="A790" s="29">
        <v>212</v>
      </c>
      <c r="B790" s="29" t="s">
        <v>596</v>
      </c>
      <c r="C790" s="13">
        <f>SUM(C791,C803,C805,C808,C810,C812)</f>
        <v>0</v>
      </c>
      <c r="D790" s="116">
        <f t="shared" ref="D790" si="116">SUM(D791,D803,D805,D808,D810,D812)</f>
        <v>328</v>
      </c>
      <c r="E790" s="45">
        <v>679</v>
      </c>
      <c r="F790" s="47"/>
    </row>
    <row r="791" spans="1:6" ht="24" customHeight="1">
      <c r="A791" s="29">
        <v>21201</v>
      </c>
      <c r="B791" s="29" t="s">
        <v>597</v>
      </c>
      <c r="C791" s="13">
        <f>SUM(C792:C802)</f>
        <v>0</v>
      </c>
      <c r="D791" s="30">
        <f>SUM(D792:D802)</f>
        <v>0</v>
      </c>
      <c r="E791" s="45">
        <v>25</v>
      </c>
      <c r="F791" s="47"/>
    </row>
    <row r="792" spans="1:6" ht="24" customHeight="1">
      <c r="A792" s="27">
        <v>2120101</v>
      </c>
      <c r="B792" s="28" t="s">
        <v>7</v>
      </c>
      <c r="C792" s="18"/>
      <c r="D792" s="18"/>
      <c r="E792" s="45">
        <f t="shared" si="114"/>
        <v>0</v>
      </c>
      <c r="F792" s="47"/>
    </row>
    <row r="793" spans="1:6" ht="24" customHeight="1">
      <c r="A793" s="27">
        <v>2120102</v>
      </c>
      <c r="B793" s="28" t="s">
        <v>8</v>
      </c>
      <c r="C793" s="18"/>
      <c r="D793" s="18"/>
      <c r="E793" s="45">
        <f t="shared" si="114"/>
        <v>0</v>
      </c>
      <c r="F793" s="47"/>
    </row>
    <row r="794" spans="1:6" ht="24" customHeight="1">
      <c r="A794" s="27">
        <v>2120103</v>
      </c>
      <c r="B794" s="28" t="s">
        <v>9</v>
      </c>
      <c r="C794" s="18"/>
      <c r="D794" s="18"/>
      <c r="E794" s="45">
        <f t="shared" si="114"/>
        <v>0</v>
      </c>
      <c r="F794" s="47"/>
    </row>
    <row r="795" spans="1:6" ht="24" customHeight="1">
      <c r="A795" s="27">
        <v>2120104</v>
      </c>
      <c r="B795" s="28" t="s">
        <v>598</v>
      </c>
      <c r="C795" s="18"/>
      <c r="D795" s="18"/>
      <c r="E795" s="45">
        <f t="shared" si="114"/>
        <v>0</v>
      </c>
      <c r="F795" s="47"/>
    </row>
    <row r="796" spans="1:6" ht="24" customHeight="1">
      <c r="A796" s="27">
        <v>2120105</v>
      </c>
      <c r="B796" s="28" t="s">
        <v>599</v>
      </c>
      <c r="C796" s="18"/>
      <c r="D796" s="18"/>
      <c r="E796" s="45">
        <f t="shared" si="114"/>
        <v>0</v>
      </c>
      <c r="F796" s="47"/>
    </row>
    <row r="797" spans="1:6" ht="24" customHeight="1">
      <c r="A797" s="27">
        <v>2120106</v>
      </c>
      <c r="B797" s="28" t="s">
        <v>600</v>
      </c>
      <c r="C797" s="18"/>
      <c r="D797" s="18"/>
      <c r="E797" s="45">
        <f t="shared" si="114"/>
        <v>0</v>
      </c>
      <c r="F797" s="47"/>
    </row>
    <row r="798" spans="1:6" ht="24" customHeight="1">
      <c r="A798" s="27">
        <v>2120107</v>
      </c>
      <c r="B798" s="28" t="s">
        <v>601</v>
      </c>
      <c r="C798" s="18"/>
      <c r="D798" s="18"/>
      <c r="E798" s="45">
        <f t="shared" si="114"/>
        <v>0</v>
      </c>
      <c r="F798" s="47"/>
    </row>
    <row r="799" spans="1:6" ht="24" customHeight="1">
      <c r="A799" s="27">
        <v>2120108</v>
      </c>
      <c r="B799" s="28" t="s">
        <v>602</v>
      </c>
      <c r="C799" s="18"/>
      <c r="D799" s="18"/>
      <c r="E799" s="45">
        <f t="shared" si="114"/>
        <v>0</v>
      </c>
      <c r="F799" s="47"/>
    </row>
    <row r="800" spans="1:6" ht="24" customHeight="1">
      <c r="A800" s="27">
        <v>2120109</v>
      </c>
      <c r="B800" s="28" t="s">
        <v>603</v>
      </c>
      <c r="C800" s="18"/>
      <c r="D800" s="18"/>
      <c r="E800" s="45">
        <f t="shared" si="114"/>
        <v>0</v>
      </c>
      <c r="F800" s="47"/>
    </row>
    <row r="801" spans="1:6" ht="24" customHeight="1">
      <c r="A801" s="27">
        <v>2120110</v>
      </c>
      <c r="B801" s="28" t="s">
        <v>604</v>
      </c>
      <c r="C801" s="18"/>
      <c r="D801" s="18"/>
      <c r="E801" s="45">
        <f t="shared" si="114"/>
        <v>0</v>
      </c>
      <c r="F801" s="47"/>
    </row>
    <row r="802" spans="1:6" ht="24" customHeight="1">
      <c r="A802" s="27">
        <v>2120199</v>
      </c>
      <c r="B802" s="28" t="s">
        <v>605</v>
      </c>
      <c r="C802" s="18"/>
      <c r="D802" s="18"/>
      <c r="E802" s="45">
        <v>25</v>
      </c>
      <c r="F802" s="47"/>
    </row>
    <row r="803" spans="1:6" ht="24" customHeight="1">
      <c r="A803" s="29">
        <v>21202</v>
      </c>
      <c r="B803" s="29" t="s">
        <v>606</v>
      </c>
      <c r="C803" s="13">
        <f>C804</f>
        <v>0</v>
      </c>
      <c r="D803" s="116">
        <f t="shared" ref="D803" si="117">D804</f>
        <v>0</v>
      </c>
      <c r="E803" s="45">
        <f t="shared" si="114"/>
        <v>0</v>
      </c>
      <c r="F803" s="47"/>
    </row>
    <row r="804" spans="1:6" ht="24" customHeight="1">
      <c r="A804" s="27">
        <v>2120201</v>
      </c>
      <c r="B804" s="28" t="s">
        <v>607</v>
      </c>
      <c r="C804" s="18"/>
      <c r="D804" s="18"/>
      <c r="E804" s="45">
        <f t="shared" si="114"/>
        <v>0</v>
      </c>
      <c r="F804" s="47"/>
    </row>
    <row r="805" spans="1:6" ht="24" customHeight="1">
      <c r="A805" s="29">
        <v>21203</v>
      </c>
      <c r="B805" s="29" t="s">
        <v>608</v>
      </c>
      <c r="C805" s="13">
        <f>SUM(C806:C807)</f>
        <v>0</v>
      </c>
      <c r="D805" s="116">
        <f t="shared" ref="D805" si="118">SUM(D806:D807)</f>
        <v>0</v>
      </c>
      <c r="E805" s="45">
        <f t="shared" si="114"/>
        <v>0</v>
      </c>
      <c r="F805" s="47"/>
    </row>
    <row r="806" spans="1:6" ht="24" customHeight="1">
      <c r="A806" s="27">
        <v>2120303</v>
      </c>
      <c r="B806" s="28" t="s">
        <v>609</v>
      </c>
      <c r="C806" s="18"/>
      <c r="D806" s="18"/>
      <c r="E806" s="45">
        <f t="shared" si="114"/>
        <v>0</v>
      </c>
      <c r="F806" s="47"/>
    </row>
    <row r="807" spans="1:6" ht="24" customHeight="1">
      <c r="A807" s="27">
        <v>2120399</v>
      </c>
      <c r="B807" s="28" t="s">
        <v>610</v>
      </c>
      <c r="C807" s="18"/>
      <c r="D807" s="18"/>
      <c r="E807" s="45">
        <f t="shared" si="114"/>
        <v>0</v>
      </c>
      <c r="F807" s="47"/>
    </row>
    <row r="808" spans="1:6" ht="24" customHeight="1">
      <c r="A808" s="29">
        <v>21205</v>
      </c>
      <c r="B808" s="29" t="s">
        <v>611</v>
      </c>
      <c r="C808" s="13">
        <f>SUM(C809)</f>
        <v>0</v>
      </c>
      <c r="D808" s="116">
        <f t="shared" ref="D808" si="119">SUM(D809)</f>
        <v>0</v>
      </c>
      <c r="E808" s="45">
        <v>654</v>
      </c>
      <c r="F808" s="47"/>
    </row>
    <row r="809" spans="1:6" ht="24" customHeight="1">
      <c r="A809" s="27">
        <v>2120501</v>
      </c>
      <c r="B809" s="28" t="s">
        <v>612</v>
      </c>
      <c r="C809" s="18"/>
      <c r="D809" s="18"/>
      <c r="E809" s="45">
        <v>654</v>
      </c>
      <c r="F809" s="47"/>
    </row>
    <row r="810" spans="1:6" ht="24" customHeight="1">
      <c r="A810" s="29">
        <v>21206</v>
      </c>
      <c r="B810" s="29" t="s">
        <v>613</v>
      </c>
      <c r="C810" s="13">
        <f>C811</f>
        <v>0</v>
      </c>
      <c r="D810" s="116">
        <f t="shared" ref="D810" si="120">D811</f>
        <v>0</v>
      </c>
      <c r="E810" s="45">
        <f t="shared" si="114"/>
        <v>0</v>
      </c>
      <c r="F810" s="47"/>
    </row>
    <row r="811" spans="1:6" ht="24" customHeight="1">
      <c r="A811" s="27">
        <v>2120601</v>
      </c>
      <c r="B811" s="28" t="s">
        <v>614</v>
      </c>
      <c r="C811" s="18"/>
      <c r="D811" s="18"/>
      <c r="E811" s="45">
        <f t="shared" si="114"/>
        <v>0</v>
      </c>
      <c r="F811" s="47"/>
    </row>
    <row r="812" spans="1:6" ht="24" customHeight="1">
      <c r="A812" s="29">
        <v>21299</v>
      </c>
      <c r="B812" s="29" t="s">
        <v>615</v>
      </c>
      <c r="C812" s="13">
        <f>C813</f>
        <v>0</v>
      </c>
      <c r="D812" s="116">
        <f t="shared" ref="D812" si="121">D813</f>
        <v>328</v>
      </c>
      <c r="E812" s="45">
        <v>0</v>
      </c>
      <c r="F812" s="47"/>
    </row>
    <row r="813" spans="1:6" ht="24" customHeight="1">
      <c r="A813" s="27">
        <v>2129999</v>
      </c>
      <c r="B813" s="28" t="s">
        <v>616</v>
      </c>
      <c r="C813" s="18"/>
      <c r="D813" s="18">
        <v>328</v>
      </c>
      <c r="E813" s="45">
        <v>0</v>
      </c>
      <c r="F813" s="47"/>
    </row>
    <row r="814" spans="1:6" ht="24" customHeight="1">
      <c r="A814" s="29">
        <v>213</v>
      </c>
      <c r="B814" s="29" t="s">
        <v>617</v>
      </c>
      <c r="C814" s="13">
        <f>SUM(C815,C840,C868,C896,C907,C913,C920,C927)</f>
        <v>0</v>
      </c>
      <c r="D814" s="116">
        <f t="shared" ref="D814" si="122">SUM(D815,D840,D868,D896,D907,D913,D920,D927)</f>
        <v>155.19999999999999</v>
      </c>
      <c r="E814" s="45">
        <v>1629</v>
      </c>
      <c r="F814" s="47"/>
    </row>
    <row r="815" spans="1:6" ht="24" customHeight="1">
      <c r="A815" s="29">
        <v>21301</v>
      </c>
      <c r="B815" s="29" t="s">
        <v>618</v>
      </c>
      <c r="C815" s="13">
        <f>SUM(C816:C839)</f>
        <v>0</v>
      </c>
      <c r="D815" s="116">
        <f t="shared" ref="D815" si="123">SUM(D816:D839)</f>
        <v>101.8</v>
      </c>
      <c r="E815" s="45">
        <v>235</v>
      </c>
      <c r="F815" s="47"/>
    </row>
    <row r="816" spans="1:6" ht="24" customHeight="1">
      <c r="A816" s="27">
        <v>2130101</v>
      </c>
      <c r="B816" s="28" t="s">
        <v>7</v>
      </c>
      <c r="C816" s="18"/>
      <c r="D816" s="18"/>
      <c r="E816" s="45">
        <f t="shared" si="114"/>
        <v>0</v>
      </c>
      <c r="F816" s="47"/>
    </row>
    <row r="817" spans="1:6" ht="24" customHeight="1">
      <c r="A817" s="27">
        <v>2130102</v>
      </c>
      <c r="B817" s="28" t="s">
        <v>8</v>
      </c>
      <c r="C817" s="18"/>
      <c r="D817" s="18"/>
      <c r="E817" s="45">
        <f t="shared" si="114"/>
        <v>0</v>
      </c>
      <c r="F817" s="47"/>
    </row>
    <row r="818" spans="1:6" ht="24" customHeight="1">
      <c r="A818" s="27">
        <v>2130103</v>
      </c>
      <c r="B818" s="28" t="s">
        <v>9</v>
      </c>
      <c r="C818" s="18"/>
      <c r="D818" s="18">
        <v>43</v>
      </c>
      <c r="E818" s="45">
        <v>72</v>
      </c>
      <c r="F818" s="47"/>
    </row>
    <row r="819" spans="1:6" ht="24" customHeight="1">
      <c r="A819" s="27">
        <v>2130104</v>
      </c>
      <c r="B819" s="28" t="s">
        <v>16</v>
      </c>
      <c r="C819" s="18"/>
      <c r="D819" s="18">
        <v>25.8</v>
      </c>
      <c r="E819" s="45">
        <v>4</v>
      </c>
      <c r="F819" s="47"/>
    </row>
    <row r="820" spans="1:6" ht="24" customHeight="1">
      <c r="A820" s="27">
        <v>2130105</v>
      </c>
      <c r="B820" s="28" t="s">
        <v>619</v>
      </c>
      <c r="C820" s="18"/>
      <c r="D820" s="18"/>
      <c r="E820" s="45">
        <f t="shared" si="114"/>
        <v>0</v>
      </c>
      <c r="F820" s="47"/>
    </row>
    <row r="821" spans="1:6" ht="24" customHeight="1">
      <c r="A821" s="27">
        <v>2130106</v>
      </c>
      <c r="B821" s="28" t="s">
        <v>620</v>
      </c>
      <c r="C821" s="18"/>
      <c r="D821" s="18"/>
      <c r="E821" s="45">
        <f t="shared" si="114"/>
        <v>0</v>
      </c>
      <c r="F821" s="47"/>
    </row>
    <row r="822" spans="1:6" ht="24" customHeight="1">
      <c r="A822" s="27">
        <v>2130108</v>
      </c>
      <c r="B822" s="28" t="s">
        <v>621</v>
      </c>
      <c r="C822" s="18"/>
      <c r="D822" s="18">
        <v>33</v>
      </c>
      <c r="E822" s="45">
        <v>20</v>
      </c>
      <c r="F822" s="47"/>
    </row>
    <row r="823" spans="1:6" ht="24" customHeight="1">
      <c r="A823" s="27">
        <v>2130109</v>
      </c>
      <c r="B823" s="28" t="s">
        <v>622</v>
      </c>
      <c r="C823" s="18"/>
      <c r="D823" s="18"/>
      <c r="E823" s="45">
        <f t="shared" si="114"/>
        <v>0</v>
      </c>
      <c r="F823" s="47"/>
    </row>
    <row r="824" spans="1:6" ht="24" customHeight="1">
      <c r="A824" s="27">
        <v>2130110</v>
      </c>
      <c r="B824" s="28" t="s">
        <v>623</v>
      </c>
      <c r="C824" s="18"/>
      <c r="D824" s="18"/>
      <c r="E824" s="45">
        <f t="shared" si="114"/>
        <v>0</v>
      </c>
      <c r="F824" s="47"/>
    </row>
    <row r="825" spans="1:6" ht="24" customHeight="1">
      <c r="A825" s="27">
        <v>2130111</v>
      </c>
      <c r="B825" s="28" t="s">
        <v>624</v>
      </c>
      <c r="C825" s="18"/>
      <c r="D825" s="18"/>
      <c r="E825" s="45">
        <f t="shared" si="114"/>
        <v>0</v>
      </c>
      <c r="F825" s="47"/>
    </row>
    <row r="826" spans="1:6" ht="24" customHeight="1">
      <c r="A826" s="27">
        <v>2130112</v>
      </c>
      <c r="B826" s="28" t="s">
        <v>625</v>
      </c>
      <c r="C826" s="18"/>
      <c r="D826" s="18"/>
      <c r="E826" s="45">
        <f t="shared" si="114"/>
        <v>0</v>
      </c>
      <c r="F826" s="47"/>
    </row>
    <row r="827" spans="1:6" ht="24" customHeight="1">
      <c r="A827" s="27">
        <v>2130114</v>
      </c>
      <c r="B827" s="28" t="s">
        <v>626</v>
      </c>
      <c r="C827" s="18"/>
      <c r="D827" s="18"/>
      <c r="E827" s="45">
        <f t="shared" si="114"/>
        <v>0</v>
      </c>
      <c r="F827" s="47"/>
    </row>
    <row r="828" spans="1:6" ht="24" customHeight="1">
      <c r="A828" s="27">
        <v>2130119</v>
      </c>
      <c r="B828" s="28" t="s">
        <v>627</v>
      </c>
      <c r="C828" s="18"/>
      <c r="D828" s="18"/>
      <c r="E828" s="45">
        <v>20</v>
      </c>
      <c r="F828" s="47"/>
    </row>
    <row r="829" spans="1:6" ht="24" customHeight="1">
      <c r="A829" s="27">
        <v>2130120</v>
      </c>
      <c r="B829" s="28" t="s">
        <v>628</v>
      </c>
      <c r="C829" s="18"/>
      <c r="D829" s="18"/>
      <c r="E829" s="45">
        <f t="shared" si="114"/>
        <v>0</v>
      </c>
      <c r="F829" s="47"/>
    </row>
    <row r="830" spans="1:6" ht="24" customHeight="1">
      <c r="A830" s="27">
        <v>2130121</v>
      </c>
      <c r="B830" s="28" t="s">
        <v>629</v>
      </c>
      <c r="C830" s="18"/>
      <c r="D830" s="18"/>
      <c r="E830" s="45">
        <f t="shared" si="114"/>
        <v>0</v>
      </c>
      <c r="F830" s="47"/>
    </row>
    <row r="831" spans="1:6" ht="24" customHeight="1">
      <c r="A831" s="27">
        <v>2130122</v>
      </c>
      <c r="B831" s="28" t="s">
        <v>630</v>
      </c>
      <c r="C831" s="18"/>
      <c r="D831" s="18"/>
      <c r="E831" s="45">
        <f t="shared" si="114"/>
        <v>0</v>
      </c>
      <c r="F831" s="47"/>
    </row>
    <row r="832" spans="1:6" ht="24" customHeight="1">
      <c r="A832" s="27">
        <v>2130124</v>
      </c>
      <c r="B832" s="28" t="s">
        <v>631</v>
      </c>
      <c r="C832" s="18"/>
      <c r="D832" s="18"/>
      <c r="E832" s="45">
        <v>35</v>
      </c>
      <c r="F832" s="47"/>
    </row>
    <row r="833" spans="1:6" ht="24" customHeight="1">
      <c r="A833" s="27">
        <v>2130125</v>
      </c>
      <c r="B833" s="28" t="s">
        <v>632</v>
      </c>
      <c r="C833" s="18"/>
      <c r="D833" s="18"/>
      <c r="E833" s="45">
        <f t="shared" si="114"/>
        <v>0</v>
      </c>
      <c r="F833" s="47"/>
    </row>
    <row r="834" spans="1:6" ht="24" customHeight="1">
      <c r="A834" s="27">
        <v>2130126</v>
      </c>
      <c r="B834" s="28" t="s">
        <v>633</v>
      </c>
      <c r="C834" s="18"/>
      <c r="D834" s="18"/>
      <c r="E834" s="45">
        <v>2</v>
      </c>
      <c r="F834" s="47"/>
    </row>
    <row r="835" spans="1:6" ht="24" customHeight="1">
      <c r="A835" s="27">
        <v>2130135</v>
      </c>
      <c r="B835" s="28" t="s">
        <v>634</v>
      </c>
      <c r="C835" s="18"/>
      <c r="D835" s="18"/>
      <c r="E835" s="45">
        <f t="shared" si="114"/>
        <v>0</v>
      </c>
      <c r="F835" s="47"/>
    </row>
    <row r="836" spans="1:6" ht="24" customHeight="1">
      <c r="A836" s="27">
        <v>2130142</v>
      </c>
      <c r="B836" s="28" t="s">
        <v>635</v>
      </c>
      <c r="C836" s="18"/>
      <c r="D836" s="18"/>
      <c r="E836" s="45">
        <f t="shared" si="114"/>
        <v>0</v>
      </c>
      <c r="F836" s="47"/>
    </row>
    <row r="837" spans="1:6" ht="24" customHeight="1">
      <c r="A837" s="27">
        <v>2130148</v>
      </c>
      <c r="B837" s="28" t="s">
        <v>636</v>
      </c>
      <c r="C837" s="18"/>
      <c r="D837" s="18"/>
      <c r="E837" s="45">
        <f t="shared" si="114"/>
        <v>0</v>
      </c>
      <c r="F837" s="47"/>
    </row>
    <row r="838" spans="1:6" ht="24" customHeight="1">
      <c r="A838" s="27">
        <v>2130152</v>
      </c>
      <c r="B838" s="28" t="s">
        <v>637</v>
      </c>
      <c r="C838" s="18"/>
      <c r="D838" s="18"/>
      <c r="E838" s="45">
        <f t="shared" ref="E838:E901" si="124">D838-C838</f>
        <v>0</v>
      </c>
      <c r="F838" s="47"/>
    </row>
    <row r="839" spans="1:6" ht="24" customHeight="1">
      <c r="A839" s="27">
        <v>2130199</v>
      </c>
      <c r="B839" s="28" t="s">
        <v>638</v>
      </c>
      <c r="C839" s="18"/>
      <c r="D839" s="18"/>
      <c r="E839" s="45">
        <v>82</v>
      </c>
      <c r="F839" s="47"/>
    </row>
    <row r="840" spans="1:6" ht="24" customHeight="1">
      <c r="A840" s="29">
        <v>21302</v>
      </c>
      <c r="B840" s="29" t="s">
        <v>639</v>
      </c>
      <c r="C840" s="13">
        <f>SUM(C841:C867)</f>
        <v>0</v>
      </c>
      <c r="D840" s="116">
        <f t="shared" ref="D840" si="125">SUM(D841:D867)</f>
        <v>0</v>
      </c>
      <c r="E840" s="45">
        <v>95</v>
      </c>
      <c r="F840" s="47"/>
    </row>
    <row r="841" spans="1:6" ht="24" customHeight="1">
      <c r="A841" s="27">
        <v>2130201</v>
      </c>
      <c r="B841" s="28" t="s">
        <v>7</v>
      </c>
      <c r="C841" s="18"/>
      <c r="D841" s="18"/>
      <c r="E841" s="45">
        <f t="shared" si="124"/>
        <v>0</v>
      </c>
      <c r="F841" s="47"/>
    </row>
    <row r="842" spans="1:6" ht="24" customHeight="1">
      <c r="A842" s="27">
        <v>2130202</v>
      </c>
      <c r="B842" s="28" t="s">
        <v>8</v>
      </c>
      <c r="C842" s="18"/>
      <c r="D842" s="18"/>
      <c r="E842" s="45">
        <f t="shared" si="124"/>
        <v>0</v>
      </c>
      <c r="F842" s="47"/>
    </row>
    <row r="843" spans="1:6" ht="24" customHeight="1">
      <c r="A843" s="27">
        <v>2130203</v>
      </c>
      <c r="B843" s="28" t="s">
        <v>9</v>
      </c>
      <c r="C843" s="18"/>
      <c r="D843" s="18"/>
      <c r="E843" s="45">
        <f t="shared" si="124"/>
        <v>0</v>
      </c>
      <c r="F843" s="47"/>
    </row>
    <row r="844" spans="1:6" ht="24" customHeight="1">
      <c r="A844" s="27">
        <v>2130204</v>
      </c>
      <c r="B844" s="28" t="s">
        <v>640</v>
      </c>
      <c r="C844" s="18"/>
      <c r="D844" s="18"/>
      <c r="E844" s="45">
        <f t="shared" si="124"/>
        <v>0</v>
      </c>
      <c r="F844" s="47"/>
    </row>
    <row r="845" spans="1:6" ht="24" customHeight="1">
      <c r="A845" s="27">
        <v>2130205</v>
      </c>
      <c r="B845" s="28" t="s">
        <v>641</v>
      </c>
      <c r="C845" s="18"/>
      <c r="D845" s="18"/>
      <c r="E845" s="45">
        <v>5</v>
      </c>
      <c r="F845" s="47"/>
    </row>
    <row r="846" spans="1:6" ht="24" customHeight="1">
      <c r="A846" s="27">
        <v>2130206</v>
      </c>
      <c r="B846" s="28" t="s">
        <v>642</v>
      </c>
      <c r="C846" s="18"/>
      <c r="D846" s="18"/>
      <c r="E846" s="45">
        <f t="shared" si="124"/>
        <v>0</v>
      </c>
      <c r="F846" s="47"/>
    </row>
    <row r="847" spans="1:6" ht="24" customHeight="1">
      <c r="A847" s="27">
        <v>2130207</v>
      </c>
      <c r="B847" s="28" t="s">
        <v>643</v>
      </c>
      <c r="C847" s="18"/>
      <c r="D847" s="18"/>
      <c r="E847" s="45">
        <f t="shared" si="124"/>
        <v>0</v>
      </c>
      <c r="F847" s="47"/>
    </row>
    <row r="848" spans="1:6" ht="24" customHeight="1">
      <c r="A848" s="27">
        <v>2130208</v>
      </c>
      <c r="B848" s="28" t="s">
        <v>644</v>
      </c>
      <c r="C848" s="18"/>
      <c r="D848" s="18"/>
      <c r="E848" s="45">
        <f t="shared" si="124"/>
        <v>0</v>
      </c>
      <c r="F848" s="47"/>
    </row>
    <row r="849" spans="1:6" ht="24" customHeight="1">
      <c r="A849" s="27">
        <v>2130209</v>
      </c>
      <c r="B849" s="28" t="s">
        <v>645</v>
      </c>
      <c r="C849" s="18"/>
      <c r="D849" s="18"/>
      <c r="E849" s="45">
        <v>43</v>
      </c>
      <c r="F849" s="47"/>
    </row>
    <row r="850" spans="1:6" ht="24" customHeight="1">
      <c r="A850" s="27">
        <v>2130210</v>
      </c>
      <c r="B850" s="28" t="s">
        <v>646</v>
      </c>
      <c r="C850" s="18"/>
      <c r="D850" s="18"/>
      <c r="E850" s="45">
        <f t="shared" si="124"/>
        <v>0</v>
      </c>
      <c r="F850" s="47"/>
    </row>
    <row r="851" spans="1:6" ht="24" customHeight="1">
      <c r="A851" s="27">
        <v>2130211</v>
      </c>
      <c r="B851" s="28" t="s">
        <v>647</v>
      </c>
      <c r="C851" s="18"/>
      <c r="D851" s="18"/>
      <c r="E851" s="45">
        <f t="shared" si="124"/>
        <v>0</v>
      </c>
      <c r="F851" s="47"/>
    </row>
    <row r="852" spans="1:6" ht="24" customHeight="1">
      <c r="A852" s="27">
        <v>2130212</v>
      </c>
      <c r="B852" s="28" t="s">
        <v>648</v>
      </c>
      <c r="C852" s="18"/>
      <c r="D852" s="18"/>
      <c r="E852" s="45">
        <f t="shared" si="124"/>
        <v>0</v>
      </c>
      <c r="F852" s="47"/>
    </row>
    <row r="853" spans="1:6" ht="24" customHeight="1">
      <c r="A853" s="27">
        <v>2130213</v>
      </c>
      <c r="B853" s="28" t="s">
        <v>649</v>
      </c>
      <c r="C853" s="18"/>
      <c r="D853" s="18"/>
      <c r="E853" s="45">
        <f t="shared" si="124"/>
        <v>0</v>
      </c>
      <c r="F853" s="47"/>
    </row>
    <row r="854" spans="1:6" ht="24" customHeight="1">
      <c r="A854" s="27">
        <v>2130216</v>
      </c>
      <c r="B854" s="28" t="s">
        <v>650</v>
      </c>
      <c r="C854" s="18"/>
      <c r="D854" s="18"/>
      <c r="E854" s="45">
        <f t="shared" si="124"/>
        <v>0</v>
      </c>
      <c r="F854" s="47"/>
    </row>
    <row r="855" spans="1:6" ht="24" customHeight="1">
      <c r="A855" s="27">
        <v>2130217</v>
      </c>
      <c r="B855" s="28" t="s">
        <v>651</v>
      </c>
      <c r="C855" s="18"/>
      <c r="D855" s="18"/>
      <c r="E855" s="45">
        <f t="shared" si="124"/>
        <v>0</v>
      </c>
      <c r="F855" s="47"/>
    </row>
    <row r="856" spans="1:6" ht="24" customHeight="1">
      <c r="A856" s="27">
        <v>2130218</v>
      </c>
      <c r="B856" s="28" t="s">
        <v>652</v>
      </c>
      <c r="C856" s="18"/>
      <c r="D856" s="18"/>
      <c r="E856" s="45">
        <f t="shared" si="124"/>
        <v>0</v>
      </c>
      <c r="F856" s="47"/>
    </row>
    <row r="857" spans="1:6" ht="24" customHeight="1">
      <c r="A857" s="27">
        <v>2130219</v>
      </c>
      <c r="B857" s="28" t="s">
        <v>653</v>
      </c>
      <c r="C857" s="18"/>
      <c r="D857" s="18"/>
      <c r="E857" s="45">
        <f t="shared" si="124"/>
        <v>0</v>
      </c>
      <c r="F857" s="47"/>
    </row>
    <row r="858" spans="1:6" ht="24" customHeight="1">
      <c r="A858" s="27">
        <v>2130220</v>
      </c>
      <c r="B858" s="28" t="s">
        <v>654</v>
      </c>
      <c r="C858" s="18"/>
      <c r="D858" s="18"/>
      <c r="E858" s="45">
        <f t="shared" si="124"/>
        <v>0</v>
      </c>
      <c r="F858" s="47"/>
    </row>
    <row r="859" spans="1:6" ht="24" customHeight="1">
      <c r="A859" s="27">
        <v>2130221</v>
      </c>
      <c r="B859" s="28" t="s">
        <v>655</v>
      </c>
      <c r="C859" s="18"/>
      <c r="D859" s="18"/>
      <c r="E859" s="45">
        <f t="shared" si="124"/>
        <v>0</v>
      </c>
      <c r="F859" s="47"/>
    </row>
    <row r="860" spans="1:6" ht="24" customHeight="1">
      <c r="A860" s="27">
        <v>2130223</v>
      </c>
      <c r="B860" s="28" t="s">
        <v>656</v>
      </c>
      <c r="C860" s="18"/>
      <c r="D860" s="18"/>
      <c r="E860" s="45">
        <f t="shared" si="124"/>
        <v>0</v>
      </c>
      <c r="F860" s="47"/>
    </row>
    <row r="861" spans="1:6" ht="24" customHeight="1">
      <c r="A861" s="27">
        <v>2130224</v>
      </c>
      <c r="B861" s="28" t="s">
        <v>657</v>
      </c>
      <c r="C861" s="18"/>
      <c r="D861" s="18"/>
      <c r="E861" s="45">
        <f t="shared" si="124"/>
        <v>0</v>
      </c>
      <c r="F861" s="47"/>
    </row>
    <row r="862" spans="1:6" ht="24" customHeight="1">
      <c r="A862" s="27">
        <v>2130225</v>
      </c>
      <c r="B862" s="28" t="s">
        <v>658</v>
      </c>
      <c r="C862" s="18"/>
      <c r="D862" s="18"/>
      <c r="E862" s="45">
        <f t="shared" si="124"/>
        <v>0</v>
      </c>
      <c r="F862" s="47"/>
    </row>
    <row r="863" spans="1:6" ht="24" customHeight="1">
      <c r="A863" s="27">
        <v>2130226</v>
      </c>
      <c r="B863" s="28" t="s">
        <v>659</v>
      </c>
      <c r="C863" s="18"/>
      <c r="D863" s="18"/>
      <c r="E863" s="45">
        <f t="shared" si="124"/>
        <v>0</v>
      </c>
      <c r="F863" s="47"/>
    </row>
    <row r="864" spans="1:6" ht="24" customHeight="1">
      <c r="A864" s="27">
        <v>2130227</v>
      </c>
      <c r="B864" s="28" t="s">
        <v>660</v>
      </c>
      <c r="C864" s="18"/>
      <c r="D864" s="18"/>
      <c r="E864" s="45">
        <f t="shared" si="124"/>
        <v>0</v>
      </c>
      <c r="F864" s="47"/>
    </row>
    <row r="865" spans="1:6" ht="24" customHeight="1">
      <c r="A865" s="27">
        <v>2130232</v>
      </c>
      <c r="B865" s="28" t="s">
        <v>661</v>
      </c>
      <c r="C865" s="18"/>
      <c r="D865" s="18"/>
      <c r="E865" s="45">
        <f t="shared" si="124"/>
        <v>0</v>
      </c>
      <c r="F865" s="47"/>
    </row>
    <row r="866" spans="1:6" ht="24" customHeight="1">
      <c r="A866" s="27">
        <v>2130234</v>
      </c>
      <c r="B866" s="28" t="s">
        <v>662</v>
      </c>
      <c r="C866" s="18"/>
      <c r="D866" s="18"/>
      <c r="E866" s="45">
        <f t="shared" si="124"/>
        <v>0</v>
      </c>
      <c r="F866" s="47"/>
    </row>
    <row r="867" spans="1:6" ht="24" customHeight="1">
      <c r="A867" s="27">
        <v>2130299</v>
      </c>
      <c r="B867" s="28" t="s">
        <v>663</v>
      </c>
      <c r="C867" s="18"/>
      <c r="D867" s="18"/>
      <c r="E867" s="45">
        <v>47</v>
      </c>
      <c r="F867" s="47"/>
    </row>
    <row r="868" spans="1:6" ht="24" customHeight="1">
      <c r="A868" s="29">
        <v>21303</v>
      </c>
      <c r="B868" s="29" t="s">
        <v>664</v>
      </c>
      <c r="C868" s="13">
        <f>SUM(C869:C895)</f>
        <v>0</v>
      </c>
      <c r="D868" s="116">
        <f t="shared" ref="D868" si="126">SUM(D869:D895)</f>
        <v>0</v>
      </c>
      <c r="E868" s="45">
        <v>138</v>
      </c>
      <c r="F868" s="47"/>
    </row>
    <row r="869" spans="1:6" ht="24" customHeight="1">
      <c r="A869" s="27">
        <v>2130301</v>
      </c>
      <c r="B869" s="28" t="s">
        <v>7</v>
      </c>
      <c r="C869" s="18"/>
      <c r="D869" s="18"/>
      <c r="E869" s="45">
        <f t="shared" si="124"/>
        <v>0</v>
      </c>
      <c r="F869" s="47"/>
    </row>
    <row r="870" spans="1:6" ht="24" customHeight="1">
      <c r="A870" s="27">
        <v>2130302</v>
      </c>
      <c r="B870" s="28" t="s">
        <v>8</v>
      </c>
      <c r="C870" s="18"/>
      <c r="D870" s="18"/>
      <c r="E870" s="45">
        <f t="shared" si="124"/>
        <v>0</v>
      </c>
      <c r="F870" s="47"/>
    </row>
    <row r="871" spans="1:6" ht="24" customHeight="1">
      <c r="A871" s="27">
        <v>2130303</v>
      </c>
      <c r="B871" s="28" t="s">
        <v>9</v>
      </c>
      <c r="C871" s="18"/>
      <c r="D871" s="18"/>
      <c r="E871" s="45">
        <f t="shared" si="124"/>
        <v>0</v>
      </c>
      <c r="F871" s="47"/>
    </row>
    <row r="872" spans="1:6" ht="24" customHeight="1">
      <c r="A872" s="27">
        <v>2130304</v>
      </c>
      <c r="B872" s="28" t="s">
        <v>665</v>
      </c>
      <c r="C872" s="18"/>
      <c r="D872" s="18"/>
      <c r="E872" s="45">
        <f t="shared" si="124"/>
        <v>0</v>
      </c>
      <c r="F872" s="47"/>
    </row>
    <row r="873" spans="1:6" ht="24" customHeight="1">
      <c r="A873" s="27">
        <v>2130305</v>
      </c>
      <c r="B873" s="28" t="s">
        <v>666</v>
      </c>
      <c r="C873" s="18"/>
      <c r="D873" s="18"/>
      <c r="E873" s="45">
        <f t="shared" si="124"/>
        <v>0</v>
      </c>
      <c r="F873" s="47"/>
    </row>
    <row r="874" spans="1:6" ht="24" customHeight="1">
      <c r="A874" s="27">
        <v>2130306</v>
      </c>
      <c r="B874" s="28" t="s">
        <v>667</v>
      </c>
      <c r="C874" s="18"/>
      <c r="D874" s="18"/>
      <c r="E874" s="45">
        <v>24</v>
      </c>
      <c r="F874" s="47"/>
    </row>
    <row r="875" spans="1:6" ht="24" customHeight="1">
      <c r="A875" s="27">
        <v>2130307</v>
      </c>
      <c r="B875" s="28" t="s">
        <v>668</v>
      </c>
      <c r="C875" s="18"/>
      <c r="D875" s="18"/>
      <c r="E875" s="45">
        <f t="shared" si="124"/>
        <v>0</v>
      </c>
      <c r="F875" s="47"/>
    </row>
    <row r="876" spans="1:6" ht="24" customHeight="1">
      <c r="A876" s="27">
        <v>2130308</v>
      </c>
      <c r="B876" s="28" t="s">
        <v>669</v>
      </c>
      <c r="C876" s="18"/>
      <c r="D876" s="18"/>
      <c r="E876" s="45">
        <f t="shared" si="124"/>
        <v>0</v>
      </c>
      <c r="F876" s="47"/>
    </row>
    <row r="877" spans="1:6" ht="24" customHeight="1">
      <c r="A877" s="27">
        <v>2130309</v>
      </c>
      <c r="B877" s="28" t="s">
        <v>670</v>
      </c>
      <c r="C877" s="18"/>
      <c r="D877" s="18"/>
      <c r="E877" s="45">
        <f t="shared" si="124"/>
        <v>0</v>
      </c>
      <c r="F877" s="47"/>
    </row>
    <row r="878" spans="1:6" ht="24" customHeight="1">
      <c r="A878" s="27">
        <v>2130310</v>
      </c>
      <c r="B878" s="28" t="s">
        <v>671</v>
      </c>
      <c r="C878" s="18"/>
      <c r="D878" s="18"/>
      <c r="E878" s="45">
        <f t="shared" si="124"/>
        <v>0</v>
      </c>
      <c r="F878" s="47"/>
    </row>
    <row r="879" spans="1:6" ht="24" customHeight="1">
      <c r="A879" s="27">
        <v>2130311</v>
      </c>
      <c r="B879" s="28" t="s">
        <v>672</v>
      </c>
      <c r="C879" s="18"/>
      <c r="D879" s="18"/>
      <c r="E879" s="45">
        <f t="shared" si="124"/>
        <v>0</v>
      </c>
      <c r="F879" s="47"/>
    </row>
    <row r="880" spans="1:6" ht="24" customHeight="1">
      <c r="A880" s="27">
        <v>2130312</v>
      </c>
      <c r="B880" s="28" t="s">
        <v>673</v>
      </c>
      <c r="C880" s="18"/>
      <c r="D880" s="18"/>
      <c r="E880" s="45">
        <f t="shared" si="124"/>
        <v>0</v>
      </c>
      <c r="F880" s="47"/>
    </row>
    <row r="881" spans="1:6" ht="24" customHeight="1">
      <c r="A881" s="27">
        <v>2130313</v>
      </c>
      <c r="B881" s="28" t="s">
        <v>674</v>
      </c>
      <c r="C881" s="18"/>
      <c r="D881" s="18"/>
      <c r="E881" s="45">
        <f t="shared" si="124"/>
        <v>0</v>
      </c>
      <c r="F881" s="47"/>
    </row>
    <row r="882" spans="1:6" ht="24" customHeight="1">
      <c r="A882" s="27">
        <v>2130314</v>
      </c>
      <c r="B882" s="28" t="s">
        <v>675</v>
      </c>
      <c r="C882" s="18"/>
      <c r="D882" s="18"/>
      <c r="E882" s="45">
        <v>25</v>
      </c>
      <c r="F882" s="47"/>
    </row>
    <row r="883" spans="1:6" ht="24" customHeight="1">
      <c r="A883" s="27">
        <v>2130315</v>
      </c>
      <c r="B883" s="28" t="s">
        <v>676</v>
      </c>
      <c r="C883" s="18"/>
      <c r="D883" s="18"/>
      <c r="E883" s="45">
        <f t="shared" si="124"/>
        <v>0</v>
      </c>
      <c r="F883" s="47"/>
    </row>
    <row r="884" spans="1:6" ht="24" customHeight="1">
      <c r="A884" s="27">
        <v>2130316</v>
      </c>
      <c r="B884" s="28" t="s">
        <v>677</v>
      </c>
      <c r="C884" s="18"/>
      <c r="D884" s="18"/>
      <c r="E884" s="45">
        <f t="shared" si="124"/>
        <v>0</v>
      </c>
      <c r="F884" s="47"/>
    </row>
    <row r="885" spans="1:6" ht="24" customHeight="1">
      <c r="A885" s="27">
        <v>2130317</v>
      </c>
      <c r="B885" s="28" t="s">
        <v>678</v>
      </c>
      <c r="C885" s="18"/>
      <c r="D885" s="18"/>
      <c r="E885" s="45">
        <f t="shared" si="124"/>
        <v>0</v>
      </c>
      <c r="F885" s="47"/>
    </row>
    <row r="886" spans="1:6" ht="24" customHeight="1">
      <c r="A886" s="27">
        <v>2130318</v>
      </c>
      <c r="B886" s="28" t="s">
        <v>679</v>
      </c>
      <c r="C886" s="18"/>
      <c r="D886" s="18"/>
      <c r="E886" s="45">
        <f t="shared" si="124"/>
        <v>0</v>
      </c>
      <c r="F886" s="47"/>
    </row>
    <row r="887" spans="1:6" ht="24" customHeight="1">
      <c r="A887" s="27">
        <v>2130319</v>
      </c>
      <c r="B887" s="28" t="s">
        <v>680</v>
      </c>
      <c r="C887" s="18"/>
      <c r="D887" s="18"/>
      <c r="E887" s="45">
        <f t="shared" si="124"/>
        <v>0</v>
      </c>
      <c r="F887" s="47"/>
    </row>
    <row r="888" spans="1:6" ht="24" customHeight="1">
      <c r="A888" s="27">
        <v>2130321</v>
      </c>
      <c r="B888" s="28" t="s">
        <v>681</v>
      </c>
      <c r="C888" s="18"/>
      <c r="D888" s="18"/>
      <c r="E888" s="45">
        <f t="shared" si="124"/>
        <v>0</v>
      </c>
      <c r="F888" s="47"/>
    </row>
    <row r="889" spans="1:6" ht="24" customHeight="1">
      <c r="A889" s="27">
        <v>2130322</v>
      </c>
      <c r="B889" s="28" t="s">
        <v>682</v>
      </c>
      <c r="C889" s="18"/>
      <c r="D889" s="18"/>
      <c r="E889" s="45">
        <f t="shared" si="124"/>
        <v>0</v>
      </c>
      <c r="F889" s="47"/>
    </row>
    <row r="890" spans="1:6" ht="24" customHeight="1">
      <c r="A890" s="27">
        <v>2130331</v>
      </c>
      <c r="B890" s="28" t="s">
        <v>683</v>
      </c>
      <c r="C890" s="18"/>
      <c r="D890" s="18"/>
      <c r="E890" s="45">
        <f t="shared" si="124"/>
        <v>0</v>
      </c>
      <c r="F890" s="47"/>
    </row>
    <row r="891" spans="1:6" ht="24" customHeight="1">
      <c r="A891" s="27">
        <v>2130332</v>
      </c>
      <c r="B891" s="28" t="s">
        <v>684</v>
      </c>
      <c r="C891" s="18"/>
      <c r="D891" s="18"/>
      <c r="E891" s="45">
        <f t="shared" si="124"/>
        <v>0</v>
      </c>
      <c r="F891" s="47"/>
    </row>
    <row r="892" spans="1:6" ht="24" customHeight="1">
      <c r="A892" s="27">
        <v>2130333</v>
      </c>
      <c r="B892" s="28" t="s">
        <v>656</v>
      </c>
      <c r="C892" s="18"/>
      <c r="D892" s="18"/>
      <c r="E892" s="45">
        <f t="shared" si="124"/>
        <v>0</v>
      </c>
      <c r="F892" s="47"/>
    </row>
    <row r="893" spans="1:6" ht="24" customHeight="1">
      <c r="A893" s="27">
        <v>2130334</v>
      </c>
      <c r="B893" s="28" t="s">
        <v>685</v>
      </c>
      <c r="C893" s="18"/>
      <c r="D893" s="18"/>
      <c r="E893" s="45">
        <f t="shared" si="124"/>
        <v>0</v>
      </c>
      <c r="F893" s="47"/>
    </row>
    <row r="894" spans="1:6" ht="24" customHeight="1">
      <c r="A894" s="27">
        <v>2130335</v>
      </c>
      <c r="B894" s="28" t="s">
        <v>686</v>
      </c>
      <c r="C894" s="18"/>
      <c r="D894" s="18"/>
      <c r="E894" s="45">
        <f t="shared" si="124"/>
        <v>0</v>
      </c>
      <c r="F894" s="47"/>
    </row>
    <row r="895" spans="1:6" ht="24" customHeight="1">
      <c r="A895" s="27">
        <v>2130399</v>
      </c>
      <c r="B895" s="28" t="s">
        <v>687</v>
      </c>
      <c r="C895" s="18"/>
      <c r="D895" s="18"/>
      <c r="E895" s="45">
        <v>89</v>
      </c>
      <c r="F895" s="47"/>
    </row>
    <row r="896" spans="1:6" ht="24" customHeight="1">
      <c r="A896" s="29">
        <v>21305</v>
      </c>
      <c r="B896" s="29" t="s">
        <v>688</v>
      </c>
      <c r="C896" s="13">
        <f>SUM(C897:C906)</f>
        <v>0</v>
      </c>
      <c r="D896" s="30">
        <f>SUM(D897:D906)</f>
        <v>0</v>
      </c>
      <c r="E896" s="45">
        <v>185</v>
      </c>
      <c r="F896" s="47"/>
    </row>
    <row r="897" spans="1:6" ht="24" customHeight="1">
      <c r="A897" s="27">
        <v>2130501</v>
      </c>
      <c r="B897" s="28" t="s">
        <v>7</v>
      </c>
      <c r="C897" s="18">
        <v>0</v>
      </c>
      <c r="D897" s="18">
        <v>0</v>
      </c>
      <c r="E897" s="45">
        <f t="shared" si="124"/>
        <v>0</v>
      </c>
      <c r="F897" s="47"/>
    </row>
    <row r="898" spans="1:6" ht="24" customHeight="1">
      <c r="A898" s="27">
        <v>2130502</v>
      </c>
      <c r="B898" s="28" t="s">
        <v>8</v>
      </c>
      <c r="C898" s="18">
        <v>0</v>
      </c>
      <c r="D898" s="18">
        <v>0</v>
      </c>
      <c r="E898" s="45">
        <f t="shared" si="124"/>
        <v>0</v>
      </c>
      <c r="F898" s="47"/>
    </row>
    <row r="899" spans="1:6" ht="24" customHeight="1">
      <c r="A899" s="27">
        <v>2130503</v>
      </c>
      <c r="B899" s="28" t="s">
        <v>9</v>
      </c>
      <c r="C899" s="18">
        <v>0</v>
      </c>
      <c r="D899" s="18">
        <v>0</v>
      </c>
      <c r="E899" s="45">
        <f t="shared" si="124"/>
        <v>0</v>
      </c>
      <c r="F899" s="47"/>
    </row>
    <row r="900" spans="1:6" ht="24" customHeight="1">
      <c r="A900" s="27">
        <v>2130504</v>
      </c>
      <c r="B900" s="28" t="s">
        <v>689</v>
      </c>
      <c r="C900" s="18"/>
      <c r="D900" s="18"/>
      <c r="E900" s="45">
        <f t="shared" si="124"/>
        <v>0</v>
      </c>
      <c r="F900" s="47"/>
    </row>
    <row r="901" spans="1:6" ht="24" customHeight="1">
      <c r="A901" s="27">
        <v>2130505</v>
      </c>
      <c r="B901" s="28" t="s">
        <v>690</v>
      </c>
      <c r="C901" s="18">
        <v>0</v>
      </c>
      <c r="D901" s="18">
        <v>0</v>
      </c>
      <c r="E901" s="45">
        <f t="shared" si="124"/>
        <v>0</v>
      </c>
      <c r="F901" s="47"/>
    </row>
    <row r="902" spans="1:6" ht="24" customHeight="1">
      <c r="A902" s="27">
        <v>2130506</v>
      </c>
      <c r="B902" s="28" t="s">
        <v>691</v>
      </c>
      <c r="C902" s="18">
        <v>0</v>
      </c>
      <c r="D902" s="18">
        <v>0</v>
      </c>
      <c r="E902" s="45">
        <f t="shared" ref="E902:E965" si="127">D902-C902</f>
        <v>0</v>
      </c>
      <c r="F902" s="47"/>
    </row>
    <row r="903" spans="1:6" ht="24" customHeight="1">
      <c r="A903" s="27">
        <v>2130507</v>
      </c>
      <c r="B903" s="28" t="s">
        <v>692</v>
      </c>
      <c r="C903" s="18">
        <v>0</v>
      </c>
      <c r="D903" s="18">
        <v>0</v>
      </c>
      <c r="E903" s="45">
        <f t="shared" si="127"/>
        <v>0</v>
      </c>
      <c r="F903" s="47"/>
    </row>
    <row r="904" spans="1:6" ht="24" customHeight="1">
      <c r="A904" s="27">
        <v>2130508</v>
      </c>
      <c r="B904" s="28" t="s">
        <v>693</v>
      </c>
      <c r="C904" s="18">
        <v>0</v>
      </c>
      <c r="D904" s="18">
        <v>0</v>
      </c>
      <c r="E904" s="45">
        <f t="shared" si="127"/>
        <v>0</v>
      </c>
      <c r="F904" s="47"/>
    </row>
    <row r="905" spans="1:6" ht="24" customHeight="1">
      <c r="A905" s="27">
        <v>2130550</v>
      </c>
      <c r="B905" s="28" t="s">
        <v>694</v>
      </c>
      <c r="C905" s="18">
        <v>0</v>
      </c>
      <c r="D905" s="18">
        <v>0</v>
      </c>
      <c r="E905" s="45">
        <f t="shared" si="127"/>
        <v>0</v>
      </c>
      <c r="F905" s="47"/>
    </row>
    <row r="906" spans="1:6" ht="24" customHeight="1">
      <c r="A906" s="27">
        <v>2130599</v>
      </c>
      <c r="B906" s="28" t="s">
        <v>695</v>
      </c>
      <c r="C906" s="18"/>
      <c r="D906" s="18"/>
      <c r="E906" s="45">
        <v>185</v>
      </c>
      <c r="F906" s="47"/>
    </row>
    <row r="907" spans="1:6" ht="24" customHeight="1">
      <c r="A907" s="29">
        <v>21306</v>
      </c>
      <c r="B907" s="29" t="s">
        <v>696</v>
      </c>
      <c r="C907" s="13">
        <f>SUM(C908:C912)</f>
        <v>0</v>
      </c>
      <c r="D907" s="30">
        <f>SUM(D908:D912)</f>
        <v>0</v>
      </c>
      <c r="E907" s="45">
        <f t="shared" si="127"/>
        <v>0</v>
      </c>
      <c r="F907" s="47"/>
    </row>
    <row r="908" spans="1:6" ht="24" customHeight="1">
      <c r="A908" s="27">
        <v>2130601</v>
      </c>
      <c r="B908" s="28" t="s">
        <v>306</v>
      </c>
      <c r="C908" s="18">
        <v>0</v>
      </c>
      <c r="D908" s="18">
        <v>0</v>
      </c>
      <c r="E908" s="45">
        <f t="shared" si="127"/>
        <v>0</v>
      </c>
      <c r="F908" s="47"/>
    </row>
    <row r="909" spans="1:6" ht="24" customHeight="1">
      <c r="A909" s="27">
        <v>2130602</v>
      </c>
      <c r="B909" s="28" t="s">
        <v>697</v>
      </c>
      <c r="C909" s="18">
        <v>0</v>
      </c>
      <c r="D909" s="18">
        <v>0</v>
      </c>
      <c r="E909" s="45">
        <f t="shared" si="127"/>
        <v>0</v>
      </c>
      <c r="F909" s="47"/>
    </row>
    <row r="910" spans="1:6" ht="24" customHeight="1">
      <c r="A910" s="27">
        <v>2130603</v>
      </c>
      <c r="B910" s="28" t="s">
        <v>698</v>
      </c>
      <c r="C910" s="18">
        <v>0</v>
      </c>
      <c r="D910" s="18">
        <v>0</v>
      </c>
      <c r="E910" s="45">
        <f t="shared" si="127"/>
        <v>0</v>
      </c>
      <c r="F910" s="47"/>
    </row>
    <row r="911" spans="1:6" ht="24" customHeight="1">
      <c r="A911" s="27">
        <v>2130604</v>
      </c>
      <c r="B911" s="28" t="s">
        <v>699</v>
      </c>
      <c r="C911" s="18">
        <v>0</v>
      </c>
      <c r="D911" s="18">
        <v>0</v>
      </c>
      <c r="E911" s="45">
        <f t="shared" si="127"/>
        <v>0</v>
      </c>
      <c r="F911" s="47"/>
    </row>
    <row r="912" spans="1:6" ht="24" customHeight="1">
      <c r="A912" s="27">
        <v>2130699</v>
      </c>
      <c r="B912" s="28" t="s">
        <v>700</v>
      </c>
      <c r="C912" s="18">
        <v>0</v>
      </c>
      <c r="D912" s="18">
        <v>0</v>
      </c>
      <c r="E912" s="45">
        <f t="shared" si="127"/>
        <v>0</v>
      </c>
      <c r="F912" s="47"/>
    </row>
    <row r="913" spans="1:6" ht="24" customHeight="1">
      <c r="A913" s="29">
        <v>21307</v>
      </c>
      <c r="B913" s="29" t="s">
        <v>701</v>
      </c>
      <c r="C913" s="13">
        <f>SUM(C914:C919)</f>
        <v>0</v>
      </c>
      <c r="D913" s="30">
        <f>SUM(D914:D919)</f>
        <v>0</v>
      </c>
      <c r="E913" s="45">
        <v>55</v>
      </c>
      <c r="F913" s="47"/>
    </row>
    <row r="914" spans="1:6" ht="24" customHeight="1">
      <c r="A914" s="27">
        <v>2130701</v>
      </c>
      <c r="B914" s="28" t="s">
        <v>702</v>
      </c>
      <c r="C914" s="18"/>
      <c r="D914" s="18"/>
      <c r="E914" s="45">
        <v>55</v>
      </c>
      <c r="F914" s="47"/>
    </row>
    <row r="915" spans="1:6" ht="24" customHeight="1">
      <c r="A915" s="27">
        <v>2130704</v>
      </c>
      <c r="B915" s="28" t="s">
        <v>703</v>
      </c>
      <c r="C915" s="18">
        <v>0</v>
      </c>
      <c r="D915" s="18">
        <v>0</v>
      </c>
      <c r="E915" s="45">
        <f t="shared" si="127"/>
        <v>0</v>
      </c>
      <c r="F915" s="47"/>
    </row>
    <row r="916" spans="1:6" ht="24" customHeight="1">
      <c r="A916" s="27">
        <v>2130705</v>
      </c>
      <c r="B916" s="28" t="s">
        <v>704</v>
      </c>
      <c r="C916" s="18">
        <v>0</v>
      </c>
      <c r="D916" s="18">
        <v>0</v>
      </c>
      <c r="E916" s="45">
        <f t="shared" si="127"/>
        <v>0</v>
      </c>
      <c r="F916" s="47"/>
    </row>
    <row r="917" spans="1:6" ht="24" customHeight="1">
      <c r="A917" s="27">
        <v>2130706</v>
      </c>
      <c r="B917" s="28" t="s">
        <v>705</v>
      </c>
      <c r="C917" s="18"/>
      <c r="D917" s="18"/>
      <c r="E917" s="45">
        <f t="shared" si="127"/>
        <v>0</v>
      </c>
      <c r="F917" s="47"/>
    </row>
    <row r="918" spans="1:6" ht="24" customHeight="1">
      <c r="A918" s="27">
        <v>2130707</v>
      </c>
      <c r="B918" s="28" t="s">
        <v>706</v>
      </c>
      <c r="C918" s="18">
        <v>0</v>
      </c>
      <c r="D918" s="18">
        <v>0</v>
      </c>
      <c r="E918" s="45">
        <f t="shared" si="127"/>
        <v>0</v>
      </c>
      <c r="F918" s="47"/>
    </row>
    <row r="919" spans="1:6" ht="24" customHeight="1">
      <c r="A919" s="27">
        <v>2130799</v>
      </c>
      <c r="B919" s="28" t="s">
        <v>707</v>
      </c>
      <c r="C919" s="18">
        <v>0</v>
      </c>
      <c r="D919" s="18">
        <v>0</v>
      </c>
      <c r="E919" s="45">
        <f t="shared" si="127"/>
        <v>0</v>
      </c>
      <c r="F919" s="47"/>
    </row>
    <row r="920" spans="1:6" ht="24" customHeight="1">
      <c r="A920" s="29">
        <v>21308</v>
      </c>
      <c r="B920" s="29" t="s">
        <v>708</v>
      </c>
      <c r="C920" s="13">
        <f>SUM(C921:C926)</f>
        <v>0</v>
      </c>
      <c r="D920" s="116">
        <f t="shared" ref="D920" si="128">SUM(D921:D926)</f>
        <v>53.4</v>
      </c>
      <c r="E920" s="45">
        <v>49</v>
      </c>
      <c r="F920" s="47"/>
    </row>
    <row r="921" spans="1:6" ht="24" customHeight="1">
      <c r="A921" s="27">
        <v>2130801</v>
      </c>
      <c r="B921" s="28" t="s">
        <v>709</v>
      </c>
      <c r="C921" s="18">
        <v>0</v>
      </c>
      <c r="D921" s="18">
        <v>0</v>
      </c>
      <c r="E921" s="45">
        <f t="shared" si="127"/>
        <v>0</v>
      </c>
      <c r="F921" s="47"/>
    </row>
    <row r="922" spans="1:6" ht="24" customHeight="1">
      <c r="A922" s="27">
        <v>2130802</v>
      </c>
      <c r="B922" s="28" t="s">
        <v>710</v>
      </c>
      <c r="C922" s="18">
        <v>0</v>
      </c>
      <c r="D922" s="18">
        <v>0</v>
      </c>
      <c r="E922" s="45">
        <f t="shared" si="127"/>
        <v>0</v>
      </c>
      <c r="F922" s="47"/>
    </row>
    <row r="923" spans="1:6" ht="24" customHeight="1">
      <c r="A923" s="27">
        <v>2130803</v>
      </c>
      <c r="B923" s="28" t="s">
        <v>711</v>
      </c>
      <c r="C923" s="18"/>
      <c r="D923" s="18">
        <v>53.4</v>
      </c>
      <c r="E923" s="45">
        <v>49</v>
      </c>
      <c r="F923" s="47"/>
    </row>
    <row r="924" spans="1:6" ht="24" customHeight="1">
      <c r="A924" s="27">
        <v>2130804</v>
      </c>
      <c r="B924" s="28" t="s">
        <v>712</v>
      </c>
      <c r="C924" s="18"/>
      <c r="D924" s="18"/>
      <c r="E924" s="45">
        <f t="shared" si="127"/>
        <v>0</v>
      </c>
      <c r="F924" s="47"/>
    </row>
    <row r="925" spans="1:6" ht="24" customHeight="1">
      <c r="A925" s="27">
        <v>2130805</v>
      </c>
      <c r="B925" s="28" t="s">
        <v>713</v>
      </c>
      <c r="C925" s="18"/>
      <c r="D925" s="18"/>
      <c r="E925" s="45">
        <f t="shared" si="127"/>
        <v>0</v>
      </c>
      <c r="F925" s="47"/>
    </row>
    <row r="926" spans="1:6" ht="24" customHeight="1">
      <c r="A926" s="27">
        <v>2130899</v>
      </c>
      <c r="B926" s="28" t="s">
        <v>714</v>
      </c>
      <c r="C926" s="18"/>
      <c r="D926" s="18"/>
      <c r="E926" s="45">
        <f t="shared" si="127"/>
        <v>0</v>
      </c>
      <c r="F926" s="47"/>
    </row>
    <row r="927" spans="1:6" ht="24" customHeight="1">
      <c r="A927" s="29">
        <v>21399</v>
      </c>
      <c r="B927" s="29" t="s">
        <v>715</v>
      </c>
      <c r="C927" s="13">
        <f>SUM(C928:C929)</f>
        <v>0</v>
      </c>
      <c r="D927" s="116">
        <f t="shared" ref="D927" si="129">SUM(D928:D929)</f>
        <v>0</v>
      </c>
      <c r="E927" s="45">
        <v>870</v>
      </c>
      <c r="F927" s="47"/>
    </row>
    <row r="928" spans="1:6" ht="24" customHeight="1">
      <c r="A928" s="27">
        <v>2139901</v>
      </c>
      <c r="B928" s="28" t="s">
        <v>716</v>
      </c>
      <c r="C928" s="18">
        <v>0</v>
      </c>
      <c r="D928" s="18">
        <v>0</v>
      </c>
      <c r="E928" s="45">
        <f t="shared" si="127"/>
        <v>0</v>
      </c>
      <c r="F928" s="47"/>
    </row>
    <row r="929" spans="1:6" ht="24" customHeight="1">
      <c r="A929" s="27">
        <v>2139999</v>
      </c>
      <c r="B929" s="28" t="s">
        <v>717</v>
      </c>
      <c r="C929" s="18"/>
      <c r="D929" s="18"/>
      <c r="E929" s="45">
        <v>870</v>
      </c>
      <c r="F929" s="47"/>
    </row>
    <row r="930" spans="1:6" ht="24" customHeight="1">
      <c r="A930" s="29">
        <v>214</v>
      </c>
      <c r="B930" s="29" t="s">
        <v>718</v>
      </c>
      <c r="C930" s="13">
        <f>SUM(C931,C954,C964,C969,C974)</f>
        <v>0</v>
      </c>
      <c r="D930" s="116">
        <f t="shared" ref="D930" si="130">SUM(D931,D954,D964,D969,D974)</f>
        <v>0</v>
      </c>
      <c r="E930" s="45">
        <v>57</v>
      </c>
      <c r="F930" s="47"/>
    </row>
    <row r="931" spans="1:6" ht="24" customHeight="1">
      <c r="A931" s="29">
        <v>21401</v>
      </c>
      <c r="B931" s="29" t="s">
        <v>719</v>
      </c>
      <c r="C931" s="13">
        <f>SUM(C932:C953)</f>
        <v>0</v>
      </c>
      <c r="D931" s="116">
        <f t="shared" ref="D931" si="131">SUM(D932:D953)</f>
        <v>0</v>
      </c>
      <c r="E931" s="45">
        <v>57</v>
      </c>
      <c r="F931" s="47"/>
    </row>
    <row r="932" spans="1:6" ht="24" customHeight="1">
      <c r="A932" s="27">
        <v>2140101</v>
      </c>
      <c r="B932" s="28" t="s">
        <v>7</v>
      </c>
      <c r="C932" s="18"/>
      <c r="D932" s="18"/>
      <c r="E932" s="45">
        <f t="shared" si="127"/>
        <v>0</v>
      </c>
      <c r="F932" s="47"/>
    </row>
    <row r="933" spans="1:6" ht="24" customHeight="1">
      <c r="A933" s="27">
        <v>2140102</v>
      </c>
      <c r="B933" s="28" t="s">
        <v>8</v>
      </c>
      <c r="C933" s="18"/>
      <c r="D933" s="18"/>
      <c r="E933" s="45">
        <f t="shared" si="127"/>
        <v>0</v>
      </c>
      <c r="F933" s="47"/>
    </row>
    <row r="934" spans="1:6" ht="24" customHeight="1">
      <c r="A934" s="27">
        <v>2140103</v>
      </c>
      <c r="B934" s="28" t="s">
        <v>9</v>
      </c>
      <c r="C934" s="18"/>
      <c r="D934" s="18"/>
      <c r="E934" s="45">
        <f t="shared" si="127"/>
        <v>0</v>
      </c>
      <c r="F934" s="47"/>
    </row>
    <row r="935" spans="1:6" ht="24" customHeight="1">
      <c r="A935" s="27">
        <v>2140104</v>
      </c>
      <c r="B935" s="28" t="s">
        <v>720</v>
      </c>
      <c r="C935" s="18"/>
      <c r="D935" s="18"/>
      <c r="E935" s="45">
        <v>50</v>
      </c>
      <c r="F935" s="47"/>
    </row>
    <row r="936" spans="1:6" ht="24" customHeight="1">
      <c r="A936" s="27">
        <v>2140106</v>
      </c>
      <c r="B936" s="28" t="s">
        <v>721</v>
      </c>
      <c r="C936" s="18"/>
      <c r="D936" s="18"/>
      <c r="E936" s="45">
        <v>7</v>
      </c>
      <c r="F936" s="47"/>
    </row>
    <row r="937" spans="1:6" ht="24" customHeight="1">
      <c r="A937" s="27">
        <v>2140109</v>
      </c>
      <c r="B937" s="28" t="s">
        <v>722</v>
      </c>
      <c r="C937" s="18"/>
      <c r="D937" s="18"/>
      <c r="E937" s="45">
        <f t="shared" si="127"/>
        <v>0</v>
      </c>
      <c r="F937" s="47"/>
    </row>
    <row r="938" spans="1:6" ht="24" customHeight="1">
      <c r="A938" s="27">
        <v>2140110</v>
      </c>
      <c r="B938" s="28" t="s">
        <v>723</v>
      </c>
      <c r="C938" s="18"/>
      <c r="D938" s="18"/>
      <c r="E938" s="45">
        <f t="shared" si="127"/>
        <v>0</v>
      </c>
      <c r="F938" s="47"/>
    </row>
    <row r="939" spans="1:6" ht="24" customHeight="1">
      <c r="A939" s="27">
        <v>2140111</v>
      </c>
      <c r="B939" s="28" t="s">
        <v>724</v>
      </c>
      <c r="C939" s="18"/>
      <c r="D939" s="18"/>
      <c r="E939" s="45">
        <f t="shared" si="127"/>
        <v>0</v>
      </c>
      <c r="F939" s="47"/>
    </row>
    <row r="940" spans="1:6" ht="24" customHeight="1">
      <c r="A940" s="27">
        <v>2140112</v>
      </c>
      <c r="B940" s="28" t="s">
        <v>725</v>
      </c>
      <c r="C940" s="18"/>
      <c r="D940" s="18"/>
      <c r="E940" s="45">
        <f t="shared" si="127"/>
        <v>0</v>
      </c>
      <c r="F940" s="47"/>
    </row>
    <row r="941" spans="1:6" ht="24" customHeight="1">
      <c r="A941" s="27">
        <v>2140114</v>
      </c>
      <c r="B941" s="28" t="s">
        <v>726</v>
      </c>
      <c r="C941" s="18"/>
      <c r="D941" s="18"/>
      <c r="E941" s="45">
        <f t="shared" si="127"/>
        <v>0</v>
      </c>
      <c r="F941" s="47"/>
    </row>
    <row r="942" spans="1:6" ht="24" customHeight="1">
      <c r="A942" s="27">
        <v>2140122</v>
      </c>
      <c r="B942" s="28" t="s">
        <v>727</v>
      </c>
      <c r="C942" s="18"/>
      <c r="D942" s="18"/>
      <c r="E942" s="45">
        <f t="shared" si="127"/>
        <v>0</v>
      </c>
      <c r="F942" s="47"/>
    </row>
    <row r="943" spans="1:6" ht="24" customHeight="1">
      <c r="A943" s="27">
        <v>2140123</v>
      </c>
      <c r="B943" s="28" t="s">
        <v>728</v>
      </c>
      <c r="C943" s="18"/>
      <c r="D943" s="18"/>
      <c r="E943" s="45">
        <f t="shared" si="127"/>
        <v>0</v>
      </c>
      <c r="F943" s="47"/>
    </row>
    <row r="944" spans="1:6" ht="24" customHeight="1">
      <c r="A944" s="27">
        <v>2140127</v>
      </c>
      <c r="B944" s="28" t="s">
        <v>729</v>
      </c>
      <c r="C944" s="18"/>
      <c r="D944" s="18"/>
      <c r="E944" s="45">
        <f t="shared" si="127"/>
        <v>0</v>
      </c>
      <c r="F944" s="47"/>
    </row>
    <row r="945" spans="1:6" ht="24" customHeight="1">
      <c r="A945" s="27">
        <v>2140128</v>
      </c>
      <c r="B945" s="28" t="s">
        <v>730</v>
      </c>
      <c r="C945" s="18"/>
      <c r="D945" s="18"/>
      <c r="E945" s="45">
        <f t="shared" si="127"/>
        <v>0</v>
      </c>
      <c r="F945" s="47"/>
    </row>
    <row r="946" spans="1:6" ht="24" customHeight="1">
      <c r="A946" s="27">
        <v>2140129</v>
      </c>
      <c r="B946" s="28" t="s">
        <v>731</v>
      </c>
      <c r="C946" s="18"/>
      <c r="D946" s="18"/>
      <c r="E946" s="45">
        <f t="shared" si="127"/>
        <v>0</v>
      </c>
      <c r="F946" s="47"/>
    </row>
    <row r="947" spans="1:6" ht="24" customHeight="1">
      <c r="A947" s="27">
        <v>2140130</v>
      </c>
      <c r="B947" s="28" t="s">
        <v>732</v>
      </c>
      <c r="C947" s="18"/>
      <c r="D947" s="18"/>
      <c r="E947" s="45">
        <f t="shared" si="127"/>
        <v>0</v>
      </c>
      <c r="F947" s="47"/>
    </row>
    <row r="948" spans="1:6" ht="24" customHeight="1">
      <c r="A948" s="27">
        <v>2140131</v>
      </c>
      <c r="B948" s="28" t="s">
        <v>733</v>
      </c>
      <c r="C948" s="18"/>
      <c r="D948" s="18"/>
      <c r="E948" s="45">
        <f t="shared" si="127"/>
        <v>0</v>
      </c>
      <c r="F948" s="47"/>
    </row>
    <row r="949" spans="1:6" ht="24" customHeight="1">
      <c r="A949" s="27">
        <v>2140133</v>
      </c>
      <c r="B949" s="28" t="s">
        <v>734</v>
      </c>
      <c r="C949" s="18"/>
      <c r="D949" s="18"/>
      <c r="E949" s="45">
        <f t="shared" si="127"/>
        <v>0</v>
      </c>
      <c r="F949" s="47"/>
    </row>
    <row r="950" spans="1:6" ht="24" customHeight="1">
      <c r="A950" s="27">
        <v>2140136</v>
      </c>
      <c r="B950" s="28" t="s">
        <v>735</v>
      </c>
      <c r="C950" s="18"/>
      <c r="D950" s="18"/>
      <c r="E950" s="45">
        <f t="shared" si="127"/>
        <v>0</v>
      </c>
      <c r="F950" s="47"/>
    </row>
    <row r="951" spans="1:6" ht="24" customHeight="1">
      <c r="A951" s="27">
        <v>2140138</v>
      </c>
      <c r="B951" s="28" t="s">
        <v>736</v>
      </c>
      <c r="C951" s="18"/>
      <c r="D951" s="18"/>
      <c r="E951" s="45">
        <f t="shared" si="127"/>
        <v>0</v>
      </c>
      <c r="F951" s="47"/>
    </row>
    <row r="952" spans="1:6" ht="24" customHeight="1">
      <c r="A952" s="27">
        <v>2140139</v>
      </c>
      <c r="B952" s="28" t="s">
        <v>737</v>
      </c>
      <c r="C952" s="18"/>
      <c r="D952" s="18"/>
      <c r="E952" s="45">
        <f t="shared" si="127"/>
        <v>0</v>
      </c>
      <c r="F952" s="47"/>
    </row>
    <row r="953" spans="1:6" ht="24" customHeight="1">
      <c r="A953" s="27">
        <v>2140199</v>
      </c>
      <c r="B953" s="28" t="s">
        <v>738</v>
      </c>
      <c r="C953" s="18"/>
      <c r="D953" s="18"/>
      <c r="E953" s="45">
        <f t="shared" si="127"/>
        <v>0</v>
      </c>
      <c r="F953" s="47"/>
    </row>
    <row r="954" spans="1:6" ht="24" customHeight="1">
      <c r="A954" s="29">
        <v>21402</v>
      </c>
      <c r="B954" s="29" t="s">
        <v>739</v>
      </c>
      <c r="C954" s="13">
        <f>SUM(C955:C963)</f>
        <v>0</v>
      </c>
      <c r="D954" s="116">
        <f t="shared" ref="D954" si="132">SUM(D955:D963)</f>
        <v>0</v>
      </c>
      <c r="E954" s="45">
        <f t="shared" si="127"/>
        <v>0</v>
      </c>
      <c r="F954" s="47"/>
    </row>
    <row r="955" spans="1:6" ht="24" customHeight="1">
      <c r="A955" s="27">
        <v>2140201</v>
      </c>
      <c r="B955" s="28" t="s">
        <v>7</v>
      </c>
      <c r="C955" s="18">
        <v>0</v>
      </c>
      <c r="D955" s="18">
        <v>0</v>
      </c>
      <c r="E955" s="45">
        <f t="shared" si="127"/>
        <v>0</v>
      </c>
      <c r="F955" s="47"/>
    </row>
    <row r="956" spans="1:6" ht="24" customHeight="1">
      <c r="A956" s="27">
        <v>2140202</v>
      </c>
      <c r="B956" s="28" t="s">
        <v>8</v>
      </c>
      <c r="C956" s="18">
        <v>0</v>
      </c>
      <c r="D956" s="18">
        <v>0</v>
      </c>
      <c r="E956" s="45">
        <f t="shared" si="127"/>
        <v>0</v>
      </c>
      <c r="F956" s="47"/>
    </row>
    <row r="957" spans="1:6" ht="24" customHeight="1">
      <c r="A957" s="27">
        <v>2140203</v>
      </c>
      <c r="B957" s="28" t="s">
        <v>9</v>
      </c>
      <c r="C957" s="18">
        <v>0</v>
      </c>
      <c r="D957" s="18">
        <v>0</v>
      </c>
      <c r="E957" s="45">
        <f t="shared" si="127"/>
        <v>0</v>
      </c>
      <c r="F957" s="47"/>
    </row>
    <row r="958" spans="1:6" ht="24" customHeight="1">
      <c r="A958" s="27">
        <v>2140204</v>
      </c>
      <c r="B958" s="28" t="s">
        <v>740</v>
      </c>
      <c r="C958" s="18">
        <v>0</v>
      </c>
      <c r="D958" s="18">
        <v>0</v>
      </c>
      <c r="E958" s="45">
        <f t="shared" si="127"/>
        <v>0</v>
      </c>
      <c r="F958" s="47"/>
    </row>
    <row r="959" spans="1:6" ht="24" customHeight="1">
      <c r="A959" s="27">
        <v>2140205</v>
      </c>
      <c r="B959" s="28" t="s">
        <v>741</v>
      </c>
      <c r="C959" s="18">
        <v>0</v>
      </c>
      <c r="D959" s="18">
        <v>0</v>
      </c>
      <c r="E959" s="45">
        <f t="shared" si="127"/>
        <v>0</v>
      </c>
      <c r="F959" s="47"/>
    </row>
    <row r="960" spans="1:6" ht="24" customHeight="1">
      <c r="A960" s="27">
        <v>2140206</v>
      </c>
      <c r="B960" s="28" t="s">
        <v>742</v>
      </c>
      <c r="C960" s="18">
        <v>0</v>
      </c>
      <c r="D960" s="18">
        <v>0</v>
      </c>
      <c r="E960" s="45">
        <f t="shared" si="127"/>
        <v>0</v>
      </c>
      <c r="F960" s="47"/>
    </row>
    <row r="961" spans="1:6" ht="24" customHeight="1">
      <c r="A961" s="27">
        <v>2140207</v>
      </c>
      <c r="B961" s="28" t="s">
        <v>743</v>
      </c>
      <c r="C961" s="18">
        <v>0</v>
      </c>
      <c r="D961" s="18">
        <v>0</v>
      </c>
      <c r="E961" s="45">
        <f t="shared" si="127"/>
        <v>0</v>
      </c>
      <c r="F961" s="47"/>
    </row>
    <row r="962" spans="1:6" ht="24" customHeight="1">
      <c r="A962" s="27">
        <v>2140208</v>
      </c>
      <c r="B962" s="28" t="s">
        <v>744</v>
      </c>
      <c r="C962" s="18">
        <v>0</v>
      </c>
      <c r="D962" s="18">
        <v>0</v>
      </c>
      <c r="E962" s="45">
        <f t="shared" si="127"/>
        <v>0</v>
      </c>
      <c r="F962" s="47"/>
    </row>
    <row r="963" spans="1:6" ht="24" customHeight="1">
      <c r="A963" s="27">
        <v>2140299</v>
      </c>
      <c r="B963" s="28" t="s">
        <v>745</v>
      </c>
      <c r="C963" s="18">
        <v>0</v>
      </c>
      <c r="D963" s="18">
        <v>0</v>
      </c>
      <c r="E963" s="45">
        <f t="shared" si="127"/>
        <v>0</v>
      </c>
      <c r="F963" s="47"/>
    </row>
    <row r="964" spans="1:6" ht="24" customHeight="1">
      <c r="A964" s="29">
        <v>21404</v>
      </c>
      <c r="B964" s="29" t="s">
        <v>746</v>
      </c>
      <c r="C964" s="13">
        <f>SUM(C965:C968)</f>
        <v>0</v>
      </c>
      <c r="D964" s="116">
        <f t="shared" ref="D964" si="133">SUM(D965:D968)</f>
        <v>0</v>
      </c>
      <c r="E964" s="45">
        <f t="shared" si="127"/>
        <v>0</v>
      </c>
      <c r="F964" s="47"/>
    </row>
    <row r="965" spans="1:6" ht="24" customHeight="1">
      <c r="A965" s="27">
        <v>2140401</v>
      </c>
      <c r="B965" s="28" t="s">
        <v>747</v>
      </c>
      <c r="C965" s="18"/>
      <c r="D965" s="18"/>
      <c r="E965" s="45">
        <f t="shared" si="127"/>
        <v>0</v>
      </c>
      <c r="F965" s="47"/>
    </row>
    <row r="966" spans="1:6" ht="24" customHeight="1">
      <c r="A966" s="27">
        <v>2140402</v>
      </c>
      <c r="B966" s="28" t="s">
        <v>748</v>
      </c>
      <c r="C966" s="18"/>
      <c r="D966" s="18"/>
      <c r="E966" s="45">
        <f t="shared" ref="E966:E1029" si="134">D966-C966</f>
        <v>0</v>
      </c>
      <c r="F966" s="47"/>
    </row>
    <row r="967" spans="1:6" ht="24" customHeight="1">
      <c r="A967" s="27">
        <v>2140403</v>
      </c>
      <c r="B967" s="28" t="s">
        <v>749</v>
      </c>
      <c r="C967" s="18"/>
      <c r="D967" s="18"/>
      <c r="E967" s="45">
        <f t="shared" si="134"/>
        <v>0</v>
      </c>
      <c r="F967" s="47"/>
    </row>
    <row r="968" spans="1:6" ht="24" customHeight="1">
      <c r="A968" s="27">
        <v>2140499</v>
      </c>
      <c r="B968" s="28" t="s">
        <v>750</v>
      </c>
      <c r="C968" s="18"/>
      <c r="D968" s="18"/>
      <c r="E968" s="45">
        <f t="shared" si="134"/>
        <v>0</v>
      </c>
      <c r="F968" s="47"/>
    </row>
    <row r="969" spans="1:6" ht="24" customHeight="1">
      <c r="A969" s="29">
        <v>21406</v>
      </c>
      <c r="B969" s="29" t="s">
        <v>751</v>
      </c>
      <c r="C969" s="13">
        <f>SUM(C970:C973)</f>
        <v>0</v>
      </c>
      <c r="D969" s="116">
        <f t="shared" ref="D969" si="135">SUM(D970:D973)</f>
        <v>0</v>
      </c>
      <c r="E969" s="45">
        <f t="shared" si="134"/>
        <v>0</v>
      </c>
      <c r="F969" s="47"/>
    </row>
    <row r="970" spans="1:6" ht="24" customHeight="1">
      <c r="A970" s="27">
        <v>2140601</v>
      </c>
      <c r="B970" s="28" t="s">
        <v>752</v>
      </c>
      <c r="C970" s="18"/>
      <c r="D970" s="18"/>
      <c r="E970" s="45">
        <f t="shared" si="134"/>
        <v>0</v>
      </c>
      <c r="F970" s="47"/>
    </row>
    <row r="971" spans="1:6" ht="24" customHeight="1">
      <c r="A971" s="27">
        <v>2140602</v>
      </c>
      <c r="B971" s="28" t="s">
        <v>753</v>
      </c>
      <c r="C971" s="18">
        <v>0</v>
      </c>
      <c r="D971" s="18">
        <v>0</v>
      </c>
      <c r="E971" s="45">
        <f t="shared" si="134"/>
        <v>0</v>
      </c>
      <c r="F971" s="47"/>
    </row>
    <row r="972" spans="1:6" ht="24" customHeight="1">
      <c r="A972" s="27">
        <v>2140603</v>
      </c>
      <c r="B972" s="28" t="s">
        <v>754</v>
      </c>
      <c r="C972" s="18">
        <v>0</v>
      </c>
      <c r="D972" s="18">
        <v>0</v>
      </c>
      <c r="E972" s="45">
        <f t="shared" si="134"/>
        <v>0</v>
      </c>
      <c r="F972" s="47"/>
    </row>
    <row r="973" spans="1:6" ht="24" customHeight="1">
      <c r="A973" s="27">
        <v>2140699</v>
      </c>
      <c r="B973" s="28" t="s">
        <v>755</v>
      </c>
      <c r="C973" s="18">
        <v>0</v>
      </c>
      <c r="D973" s="18">
        <v>0</v>
      </c>
      <c r="E973" s="45">
        <f t="shared" si="134"/>
        <v>0</v>
      </c>
      <c r="F973" s="47"/>
    </row>
    <row r="974" spans="1:6" ht="24" customHeight="1">
      <c r="A974" s="29">
        <v>21499</v>
      </c>
      <c r="B974" s="29" t="s">
        <v>756</v>
      </c>
      <c r="C974" s="13">
        <f>SUM(C975:C976)</f>
        <v>0</v>
      </c>
      <c r="D974" s="116">
        <f t="shared" ref="D974" si="136">SUM(D975:D976)</f>
        <v>0</v>
      </c>
      <c r="E974" s="45">
        <f t="shared" si="134"/>
        <v>0</v>
      </c>
      <c r="F974" s="47"/>
    </row>
    <row r="975" spans="1:6" ht="24" customHeight="1">
      <c r="A975" s="27">
        <v>2149901</v>
      </c>
      <c r="B975" s="28" t="s">
        <v>757</v>
      </c>
      <c r="C975" s="18"/>
      <c r="D975" s="18"/>
      <c r="E975" s="45">
        <f t="shared" si="134"/>
        <v>0</v>
      </c>
      <c r="F975" s="47"/>
    </row>
    <row r="976" spans="1:6" ht="24" customHeight="1">
      <c r="A976" s="27">
        <v>2149999</v>
      </c>
      <c r="B976" s="28" t="s">
        <v>758</v>
      </c>
      <c r="C976" s="18"/>
      <c r="D976" s="18"/>
      <c r="E976" s="45">
        <f t="shared" si="134"/>
        <v>0</v>
      </c>
      <c r="F976" s="47"/>
    </row>
    <row r="977" spans="1:6" ht="24" customHeight="1">
      <c r="A977" s="29">
        <v>215</v>
      </c>
      <c r="B977" s="29" t="s">
        <v>759</v>
      </c>
      <c r="C977" s="13">
        <f>SUM(C978,C980,C994,C1003,C1010,C1017)</f>
        <v>0</v>
      </c>
      <c r="D977" s="116">
        <f t="shared" ref="D977" si="137">SUM(D978,D980,D994,D1003,D1010,D1017)</f>
        <v>13</v>
      </c>
      <c r="E977" s="45">
        <v>151</v>
      </c>
      <c r="F977" s="47"/>
    </row>
    <row r="978" spans="1:6" ht="24" customHeight="1">
      <c r="A978" s="29">
        <v>21502</v>
      </c>
      <c r="B978" s="29" t="s">
        <v>760</v>
      </c>
      <c r="C978" s="13">
        <f>C979</f>
        <v>0</v>
      </c>
      <c r="D978" s="30">
        <f>D979</f>
        <v>0</v>
      </c>
      <c r="E978" s="45">
        <f t="shared" si="134"/>
        <v>0</v>
      </c>
      <c r="F978" s="47"/>
    </row>
    <row r="979" spans="1:6" ht="24" customHeight="1">
      <c r="A979" s="27">
        <v>2150299</v>
      </c>
      <c r="B979" s="28" t="s">
        <v>761</v>
      </c>
      <c r="C979" s="18"/>
      <c r="D979" s="18"/>
      <c r="E979" s="45">
        <f t="shared" si="134"/>
        <v>0</v>
      </c>
      <c r="F979" s="47"/>
    </row>
    <row r="980" spans="1:6" ht="24" customHeight="1">
      <c r="A980" s="29">
        <v>21505</v>
      </c>
      <c r="B980" s="29" t="s">
        <v>762</v>
      </c>
      <c r="C980" s="13">
        <f>SUM(C981:C993)</f>
        <v>0</v>
      </c>
      <c r="D980" s="30">
        <f>SUM(D981:D993)</f>
        <v>0</v>
      </c>
      <c r="E980" s="45">
        <f t="shared" si="134"/>
        <v>0</v>
      </c>
      <c r="F980" s="47"/>
    </row>
    <row r="981" spans="1:6" ht="24" customHeight="1">
      <c r="A981" s="27">
        <v>2150501</v>
      </c>
      <c r="B981" s="28" t="s">
        <v>7</v>
      </c>
      <c r="C981" s="18"/>
      <c r="D981" s="18"/>
      <c r="E981" s="45">
        <f t="shared" si="134"/>
        <v>0</v>
      </c>
      <c r="F981" s="47"/>
    </row>
    <row r="982" spans="1:6" ht="24" customHeight="1">
      <c r="A982" s="27">
        <v>2150502</v>
      </c>
      <c r="B982" s="28" t="s">
        <v>8</v>
      </c>
      <c r="C982" s="18"/>
      <c r="D982" s="18"/>
      <c r="E982" s="45">
        <f t="shared" si="134"/>
        <v>0</v>
      </c>
      <c r="F982" s="47"/>
    </row>
    <row r="983" spans="1:6" ht="24" customHeight="1">
      <c r="A983" s="27">
        <v>2150503</v>
      </c>
      <c r="B983" s="28" t="s">
        <v>9</v>
      </c>
      <c r="C983" s="18"/>
      <c r="D983" s="18"/>
      <c r="E983" s="45">
        <f t="shared" si="134"/>
        <v>0</v>
      </c>
      <c r="F983" s="47"/>
    </row>
    <row r="984" spans="1:6" ht="24" customHeight="1">
      <c r="A984" s="27">
        <v>2150505</v>
      </c>
      <c r="B984" s="28" t="s">
        <v>763</v>
      </c>
      <c r="C984" s="18"/>
      <c r="D984" s="18"/>
      <c r="E984" s="45">
        <f t="shared" si="134"/>
        <v>0</v>
      </c>
      <c r="F984" s="47"/>
    </row>
    <row r="985" spans="1:6" ht="24" customHeight="1">
      <c r="A985" s="27">
        <v>2150506</v>
      </c>
      <c r="B985" s="28" t="s">
        <v>764</v>
      </c>
      <c r="C985" s="18"/>
      <c r="D985" s="18"/>
      <c r="E985" s="45">
        <f t="shared" si="134"/>
        <v>0</v>
      </c>
      <c r="F985" s="47"/>
    </row>
    <row r="986" spans="1:6" ht="24" customHeight="1">
      <c r="A986" s="27">
        <v>2150507</v>
      </c>
      <c r="B986" s="28" t="s">
        <v>765</v>
      </c>
      <c r="C986" s="18"/>
      <c r="D986" s="18"/>
      <c r="E986" s="45">
        <f t="shared" si="134"/>
        <v>0</v>
      </c>
      <c r="F986" s="47"/>
    </row>
    <row r="987" spans="1:6" ht="24" customHeight="1">
      <c r="A987" s="27">
        <v>2150508</v>
      </c>
      <c r="B987" s="28" t="s">
        <v>766</v>
      </c>
      <c r="C987" s="18"/>
      <c r="D987" s="18"/>
      <c r="E987" s="45">
        <f t="shared" si="134"/>
        <v>0</v>
      </c>
      <c r="F987" s="47"/>
    </row>
    <row r="988" spans="1:6" ht="24" customHeight="1">
      <c r="A988" s="27">
        <v>2150509</v>
      </c>
      <c r="B988" s="28" t="s">
        <v>767</v>
      </c>
      <c r="C988" s="18"/>
      <c r="D988" s="18"/>
      <c r="E988" s="45">
        <f t="shared" si="134"/>
        <v>0</v>
      </c>
      <c r="F988" s="47"/>
    </row>
    <row r="989" spans="1:6" ht="24" customHeight="1">
      <c r="A989" s="27">
        <v>2150510</v>
      </c>
      <c r="B989" s="28" t="s">
        <v>768</v>
      </c>
      <c r="C989" s="18"/>
      <c r="D989" s="18"/>
      <c r="E989" s="45">
        <f t="shared" si="134"/>
        <v>0</v>
      </c>
      <c r="F989" s="47"/>
    </row>
    <row r="990" spans="1:6" ht="24" customHeight="1">
      <c r="A990" s="27">
        <v>2150511</v>
      </c>
      <c r="B990" s="28" t="s">
        <v>769</v>
      </c>
      <c r="C990" s="18"/>
      <c r="D990" s="18"/>
      <c r="E990" s="45">
        <f t="shared" si="134"/>
        <v>0</v>
      </c>
      <c r="F990" s="47"/>
    </row>
    <row r="991" spans="1:6" ht="24" customHeight="1">
      <c r="A991" s="27">
        <v>2150513</v>
      </c>
      <c r="B991" s="28" t="s">
        <v>744</v>
      </c>
      <c r="C991" s="18"/>
      <c r="D991" s="18"/>
      <c r="E991" s="45">
        <f t="shared" si="134"/>
        <v>0</v>
      </c>
      <c r="F991" s="47"/>
    </row>
    <row r="992" spans="1:6" ht="24" customHeight="1">
      <c r="A992" s="27">
        <v>2150515</v>
      </c>
      <c r="B992" s="28" t="s">
        <v>770</v>
      </c>
      <c r="C992" s="18"/>
      <c r="D992" s="18"/>
      <c r="E992" s="45">
        <f t="shared" si="134"/>
        <v>0</v>
      </c>
      <c r="F992" s="47"/>
    </row>
    <row r="993" spans="1:6" ht="24" customHeight="1">
      <c r="A993" s="27">
        <v>2150599</v>
      </c>
      <c r="B993" s="28" t="s">
        <v>771</v>
      </c>
      <c r="C993" s="18"/>
      <c r="D993" s="18"/>
      <c r="E993" s="45">
        <f t="shared" si="134"/>
        <v>0</v>
      </c>
      <c r="F993" s="47"/>
    </row>
    <row r="994" spans="1:6" ht="24" customHeight="1">
      <c r="A994" s="29">
        <v>21506</v>
      </c>
      <c r="B994" s="29" t="s">
        <v>772</v>
      </c>
      <c r="C994" s="13">
        <f>SUM(C995:C1002)</f>
        <v>0</v>
      </c>
      <c r="D994" s="116">
        <f t="shared" ref="D994" si="138">SUM(D995:D1002)</f>
        <v>0</v>
      </c>
      <c r="E994" s="45">
        <v>151</v>
      </c>
      <c r="F994" s="47"/>
    </row>
    <row r="995" spans="1:6" ht="24" customHeight="1">
      <c r="A995" s="27">
        <v>2150601</v>
      </c>
      <c r="B995" s="28" t="s">
        <v>7</v>
      </c>
      <c r="C995" s="18"/>
      <c r="D995" s="18"/>
      <c r="E995" s="45">
        <f t="shared" si="134"/>
        <v>0</v>
      </c>
      <c r="F995" s="47"/>
    </row>
    <row r="996" spans="1:6" ht="24" customHeight="1">
      <c r="A996" s="27">
        <v>2150602</v>
      </c>
      <c r="B996" s="28" t="s">
        <v>8</v>
      </c>
      <c r="C996" s="18"/>
      <c r="D996" s="18"/>
      <c r="E996" s="45">
        <f t="shared" si="134"/>
        <v>0</v>
      </c>
      <c r="F996" s="47"/>
    </row>
    <row r="997" spans="1:6" ht="24" customHeight="1">
      <c r="A997" s="27">
        <v>2150603</v>
      </c>
      <c r="B997" s="28" t="s">
        <v>9</v>
      </c>
      <c r="C997" s="18"/>
      <c r="D997" s="18"/>
      <c r="E997" s="45">
        <f t="shared" si="134"/>
        <v>0</v>
      </c>
      <c r="F997" s="47"/>
    </row>
    <row r="998" spans="1:6" ht="24" customHeight="1">
      <c r="A998" s="27">
        <v>2150604</v>
      </c>
      <c r="B998" s="28" t="s">
        <v>773</v>
      </c>
      <c r="C998" s="18"/>
      <c r="D998" s="18"/>
      <c r="E998" s="45">
        <f t="shared" si="134"/>
        <v>0</v>
      </c>
      <c r="F998" s="47"/>
    </row>
    <row r="999" spans="1:6" ht="24" customHeight="1">
      <c r="A999" s="27">
        <v>2150605</v>
      </c>
      <c r="B999" s="28" t="s">
        <v>774</v>
      </c>
      <c r="C999" s="18"/>
      <c r="D999" s="18"/>
      <c r="E999" s="45">
        <v>1</v>
      </c>
      <c r="F999" s="47"/>
    </row>
    <row r="1000" spans="1:6" ht="24" customHeight="1">
      <c r="A1000" s="27">
        <v>2150606</v>
      </c>
      <c r="B1000" s="28" t="s">
        <v>775</v>
      </c>
      <c r="C1000" s="18"/>
      <c r="D1000" s="18"/>
      <c r="E1000" s="45">
        <f t="shared" si="134"/>
        <v>0</v>
      </c>
      <c r="F1000" s="47"/>
    </row>
    <row r="1001" spans="1:6" ht="24" customHeight="1">
      <c r="A1001" s="27">
        <v>2150607</v>
      </c>
      <c r="B1001" s="28" t="s">
        <v>776</v>
      </c>
      <c r="C1001" s="18"/>
      <c r="D1001" s="18"/>
      <c r="E1001" s="45">
        <f t="shared" si="134"/>
        <v>0</v>
      </c>
      <c r="F1001" s="47"/>
    </row>
    <row r="1002" spans="1:6" ht="24" customHeight="1">
      <c r="A1002" s="27">
        <v>2150699</v>
      </c>
      <c r="B1002" s="28" t="s">
        <v>777</v>
      </c>
      <c r="C1002" s="18"/>
      <c r="D1002" s="18"/>
      <c r="E1002" s="45">
        <v>150</v>
      </c>
      <c r="F1002" s="47"/>
    </row>
    <row r="1003" spans="1:6" ht="24" customHeight="1">
      <c r="A1003" s="29">
        <v>21507</v>
      </c>
      <c r="B1003" s="29" t="s">
        <v>778</v>
      </c>
      <c r="C1003" s="13">
        <f>SUM(C1004:C1009)</f>
        <v>0</v>
      </c>
      <c r="D1003" s="116">
        <f t="shared" ref="D1003" si="139">SUM(D1004:D1009)</f>
        <v>0</v>
      </c>
      <c r="E1003" s="45">
        <f t="shared" si="134"/>
        <v>0</v>
      </c>
      <c r="F1003" s="47"/>
    </row>
    <row r="1004" spans="1:6" ht="24" customHeight="1">
      <c r="A1004" s="27">
        <v>2150701</v>
      </c>
      <c r="B1004" s="28" t="s">
        <v>7</v>
      </c>
      <c r="C1004" s="18"/>
      <c r="D1004" s="18"/>
      <c r="E1004" s="45">
        <f t="shared" si="134"/>
        <v>0</v>
      </c>
      <c r="F1004" s="47"/>
    </row>
    <row r="1005" spans="1:6" ht="24" customHeight="1">
      <c r="A1005" s="27">
        <v>2150702</v>
      </c>
      <c r="B1005" s="28" t="s">
        <v>8</v>
      </c>
      <c r="C1005" s="18"/>
      <c r="D1005" s="18"/>
      <c r="E1005" s="45">
        <f t="shared" si="134"/>
        <v>0</v>
      </c>
      <c r="F1005" s="47"/>
    </row>
    <row r="1006" spans="1:6" ht="24" customHeight="1">
      <c r="A1006" s="27">
        <v>2150703</v>
      </c>
      <c r="B1006" s="28" t="s">
        <v>9</v>
      </c>
      <c r="C1006" s="18"/>
      <c r="D1006" s="18"/>
      <c r="E1006" s="45">
        <f t="shared" si="134"/>
        <v>0</v>
      </c>
      <c r="F1006" s="47"/>
    </row>
    <row r="1007" spans="1:6" ht="24" customHeight="1">
      <c r="A1007" s="27">
        <v>2150704</v>
      </c>
      <c r="B1007" s="28" t="s">
        <v>779</v>
      </c>
      <c r="C1007" s="18"/>
      <c r="D1007" s="18"/>
      <c r="E1007" s="45">
        <f t="shared" si="134"/>
        <v>0</v>
      </c>
      <c r="F1007" s="47"/>
    </row>
    <row r="1008" spans="1:6" ht="24" customHeight="1">
      <c r="A1008" s="27">
        <v>2150705</v>
      </c>
      <c r="B1008" s="28" t="s">
        <v>780</v>
      </c>
      <c r="C1008" s="18"/>
      <c r="D1008" s="18"/>
      <c r="E1008" s="45">
        <f t="shared" si="134"/>
        <v>0</v>
      </c>
      <c r="F1008" s="47"/>
    </row>
    <row r="1009" spans="1:6" ht="24" customHeight="1">
      <c r="A1009" s="27">
        <v>2150799</v>
      </c>
      <c r="B1009" s="28" t="s">
        <v>781</v>
      </c>
      <c r="C1009" s="18"/>
      <c r="D1009" s="18"/>
      <c r="E1009" s="45">
        <f t="shared" si="134"/>
        <v>0</v>
      </c>
      <c r="F1009" s="47"/>
    </row>
    <row r="1010" spans="1:6" ht="24" customHeight="1">
      <c r="A1010" s="29">
        <v>21508</v>
      </c>
      <c r="B1010" s="29" t="s">
        <v>782</v>
      </c>
      <c r="C1010" s="13">
        <f>SUM(C1011:C1016)</f>
        <v>0</v>
      </c>
      <c r="D1010" s="116">
        <f t="shared" ref="D1010" si="140">SUM(D1011:D1016)</f>
        <v>13</v>
      </c>
      <c r="E1010" s="45">
        <v>0</v>
      </c>
      <c r="F1010" s="47"/>
    </row>
    <row r="1011" spans="1:6" ht="24" customHeight="1">
      <c r="A1011" s="27">
        <v>2150801</v>
      </c>
      <c r="B1011" s="28" t="s">
        <v>7</v>
      </c>
      <c r="C1011" s="18">
        <v>0</v>
      </c>
      <c r="D1011" s="18">
        <v>0</v>
      </c>
      <c r="E1011" s="45">
        <f t="shared" si="134"/>
        <v>0</v>
      </c>
      <c r="F1011" s="47"/>
    </row>
    <row r="1012" spans="1:6" ht="24" customHeight="1">
      <c r="A1012" s="27">
        <v>2150802</v>
      </c>
      <c r="B1012" s="28" t="s">
        <v>8</v>
      </c>
      <c r="C1012" s="18">
        <v>0</v>
      </c>
      <c r="D1012" s="18">
        <v>0</v>
      </c>
      <c r="E1012" s="45">
        <f t="shared" si="134"/>
        <v>0</v>
      </c>
      <c r="F1012" s="47"/>
    </row>
    <row r="1013" spans="1:6" ht="24" customHeight="1">
      <c r="A1013" s="27">
        <v>2150803</v>
      </c>
      <c r="B1013" s="28" t="s">
        <v>9</v>
      </c>
      <c r="C1013" s="18">
        <v>0</v>
      </c>
      <c r="D1013" s="18">
        <v>0</v>
      </c>
      <c r="E1013" s="45">
        <f t="shared" si="134"/>
        <v>0</v>
      </c>
      <c r="F1013" s="47"/>
    </row>
    <row r="1014" spans="1:6" ht="24" customHeight="1">
      <c r="A1014" s="27">
        <v>2150804</v>
      </c>
      <c r="B1014" s="28" t="s">
        <v>783</v>
      </c>
      <c r="C1014" s="18"/>
      <c r="D1014" s="18"/>
      <c r="E1014" s="45">
        <f t="shared" si="134"/>
        <v>0</v>
      </c>
      <c r="F1014" s="47"/>
    </row>
    <row r="1015" spans="1:6" ht="24" customHeight="1">
      <c r="A1015" s="27">
        <v>2150805</v>
      </c>
      <c r="B1015" s="28" t="s">
        <v>784</v>
      </c>
      <c r="C1015" s="18"/>
      <c r="D1015" s="18">
        <v>13</v>
      </c>
      <c r="E1015" s="45">
        <v>0</v>
      </c>
      <c r="F1015" s="47"/>
    </row>
    <row r="1016" spans="1:6" ht="24" customHeight="1">
      <c r="A1016" s="27">
        <v>2150899</v>
      </c>
      <c r="B1016" s="28" t="s">
        <v>785</v>
      </c>
      <c r="C1016" s="18">
        <v>0</v>
      </c>
      <c r="D1016" s="18">
        <v>0</v>
      </c>
      <c r="E1016" s="45">
        <f t="shared" si="134"/>
        <v>0</v>
      </c>
      <c r="F1016" s="47"/>
    </row>
    <row r="1017" spans="1:6" ht="24" customHeight="1">
      <c r="A1017" s="29">
        <v>21599</v>
      </c>
      <c r="B1017" s="29" t="s">
        <v>786</v>
      </c>
      <c r="C1017" s="13">
        <f>SUM(C1018:C1022)</f>
        <v>0</v>
      </c>
      <c r="D1017" s="116">
        <f t="shared" ref="D1017" si="141">SUM(D1018:D1022)</f>
        <v>0</v>
      </c>
      <c r="E1017" s="45">
        <f t="shared" si="134"/>
        <v>0</v>
      </c>
      <c r="F1017" s="47"/>
    </row>
    <row r="1018" spans="1:6" ht="24" customHeight="1">
      <c r="A1018" s="27">
        <v>2159902</v>
      </c>
      <c r="B1018" s="28" t="s">
        <v>787</v>
      </c>
      <c r="C1018" s="18">
        <v>0</v>
      </c>
      <c r="D1018" s="18">
        <v>0</v>
      </c>
      <c r="E1018" s="45">
        <f t="shared" si="134"/>
        <v>0</v>
      </c>
      <c r="F1018" s="47"/>
    </row>
    <row r="1019" spans="1:6" ht="24" customHeight="1">
      <c r="A1019" s="27">
        <v>2159904</v>
      </c>
      <c r="B1019" s="28" t="s">
        <v>788</v>
      </c>
      <c r="C1019" s="18">
        <v>0</v>
      </c>
      <c r="D1019" s="18">
        <v>0</v>
      </c>
      <c r="E1019" s="45">
        <f t="shared" si="134"/>
        <v>0</v>
      </c>
      <c r="F1019" s="47"/>
    </row>
    <row r="1020" spans="1:6" ht="24" customHeight="1">
      <c r="A1020" s="27">
        <v>2159905</v>
      </c>
      <c r="B1020" s="28" t="s">
        <v>789</v>
      </c>
      <c r="C1020" s="18">
        <v>0</v>
      </c>
      <c r="D1020" s="18">
        <v>0</v>
      </c>
      <c r="E1020" s="45">
        <f t="shared" si="134"/>
        <v>0</v>
      </c>
      <c r="F1020" s="47"/>
    </row>
    <row r="1021" spans="1:6" ht="24" customHeight="1">
      <c r="A1021" s="27">
        <v>2159906</v>
      </c>
      <c r="B1021" s="28" t="s">
        <v>790</v>
      </c>
      <c r="C1021" s="18">
        <v>0</v>
      </c>
      <c r="D1021" s="18">
        <v>0</v>
      </c>
      <c r="E1021" s="45">
        <f t="shared" si="134"/>
        <v>0</v>
      </c>
      <c r="F1021" s="47"/>
    </row>
    <row r="1022" spans="1:6" ht="24" customHeight="1">
      <c r="A1022" s="27">
        <v>2159999</v>
      </c>
      <c r="B1022" s="28" t="s">
        <v>791</v>
      </c>
      <c r="C1022" s="18">
        <v>0</v>
      </c>
      <c r="D1022" s="18">
        <v>0</v>
      </c>
      <c r="E1022" s="45">
        <f t="shared" si="134"/>
        <v>0</v>
      </c>
      <c r="F1022" s="47"/>
    </row>
    <row r="1023" spans="1:6" ht="24" customHeight="1">
      <c r="A1023" s="29">
        <v>216</v>
      </c>
      <c r="B1023" s="29" t="s">
        <v>792</v>
      </c>
      <c r="C1023" s="13">
        <f>SUM(C1024,C1034,C1041,C1047)</f>
        <v>0</v>
      </c>
      <c r="D1023" s="116">
        <f t="shared" ref="D1023" si="142">SUM(D1024,D1034,D1041,D1047)</f>
        <v>30</v>
      </c>
      <c r="E1023" s="45">
        <f t="shared" si="134"/>
        <v>30</v>
      </c>
      <c r="F1023" s="47"/>
    </row>
    <row r="1024" spans="1:6" ht="24" customHeight="1">
      <c r="A1024" s="29">
        <v>21602</v>
      </c>
      <c r="B1024" s="29" t="s">
        <v>793</v>
      </c>
      <c r="C1024" s="13">
        <f>SUM(C1025:C1033)</f>
        <v>0</v>
      </c>
      <c r="D1024" s="116">
        <f t="shared" ref="D1024" si="143">SUM(D1025:D1033)</f>
        <v>0</v>
      </c>
      <c r="E1024" s="45">
        <v>30</v>
      </c>
      <c r="F1024" s="47"/>
    </row>
    <row r="1025" spans="1:6" ht="24" customHeight="1">
      <c r="A1025" s="27">
        <v>2160201</v>
      </c>
      <c r="B1025" s="28" t="s">
        <v>7</v>
      </c>
      <c r="C1025" s="18"/>
      <c r="D1025" s="18"/>
      <c r="E1025" s="45">
        <f t="shared" si="134"/>
        <v>0</v>
      </c>
      <c r="F1025" s="47"/>
    </row>
    <row r="1026" spans="1:6" ht="24" customHeight="1">
      <c r="A1026" s="27">
        <v>2160202</v>
      </c>
      <c r="B1026" s="28" t="s">
        <v>8</v>
      </c>
      <c r="C1026" s="18"/>
      <c r="D1026" s="18"/>
      <c r="E1026" s="45">
        <f t="shared" si="134"/>
        <v>0</v>
      </c>
      <c r="F1026" s="47"/>
    </row>
    <row r="1027" spans="1:6" ht="24" customHeight="1">
      <c r="A1027" s="27">
        <v>2160203</v>
      </c>
      <c r="B1027" s="28" t="s">
        <v>9</v>
      </c>
      <c r="C1027" s="18"/>
      <c r="D1027" s="18"/>
      <c r="E1027" s="45">
        <f t="shared" si="134"/>
        <v>0</v>
      </c>
      <c r="F1027" s="47"/>
    </row>
    <row r="1028" spans="1:6" ht="24" customHeight="1">
      <c r="A1028" s="27">
        <v>2160216</v>
      </c>
      <c r="B1028" s="28" t="s">
        <v>794</v>
      </c>
      <c r="C1028" s="18"/>
      <c r="D1028" s="18"/>
      <c r="E1028" s="45">
        <f t="shared" si="134"/>
        <v>0</v>
      </c>
      <c r="F1028" s="47"/>
    </row>
    <row r="1029" spans="1:6" ht="24" customHeight="1">
      <c r="A1029" s="27">
        <v>2160217</v>
      </c>
      <c r="B1029" s="28" t="s">
        <v>795</v>
      </c>
      <c r="C1029" s="18"/>
      <c r="D1029" s="18"/>
      <c r="E1029" s="45">
        <f t="shared" si="134"/>
        <v>0</v>
      </c>
      <c r="F1029" s="47"/>
    </row>
    <row r="1030" spans="1:6" ht="24" customHeight="1">
      <c r="A1030" s="27">
        <v>2160218</v>
      </c>
      <c r="B1030" s="28" t="s">
        <v>796</v>
      </c>
      <c r="C1030" s="18"/>
      <c r="D1030" s="18"/>
      <c r="E1030" s="45">
        <f t="shared" ref="E1030:E1093" si="144">D1030-C1030</f>
        <v>0</v>
      </c>
      <c r="F1030" s="47"/>
    </row>
    <row r="1031" spans="1:6" ht="24" customHeight="1">
      <c r="A1031" s="27">
        <v>2160219</v>
      </c>
      <c r="B1031" s="28" t="s">
        <v>797</v>
      </c>
      <c r="C1031" s="18"/>
      <c r="D1031" s="18"/>
      <c r="E1031" s="45">
        <f t="shared" si="144"/>
        <v>0</v>
      </c>
      <c r="F1031" s="47"/>
    </row>
    <row r="1032" spans="1:6" ht="24" customHeight="1">
      <c r="A1032" s="27">
        <v>2160250</v>
      </c>
      <c r="B1032" s="28" t="s">
        <v>16</v>
      </c>
      <c r="C1032" s="18"/>
      <c r="D1032" s="18"/>
      <c r="E1032" s="45">
        <f t="shared" si="144"/>
        <v>0</v>
      </c>
      <c r="F1032" s="47"/>
    </row>
    <row r="1033" spans="1:6" ht="24" customHeight="1">
      <c r="A1033" s="27">
        <v>2160299</v>
      </c>
      <c r="B1033" s="28" t="s">
        <v>798</v>
      </c>
      <c r="C1033" s="18"/>
      <c r="D1033" s="18"/>
      <c r="E1033" s="45">
        <v>30</v>
      </c>
      <c r="F1033" s="47"/>
    </row>
    <row r="1034" spans="1:6" ht="24" customHeight="1">
      <c r="A1034" s="29">
        <v>21605</v>
      </c>
      <c r="B1034" s="29" t="s">
        <v>799</v>
      </c>
      <c r="C1034" s="13">
        <f>SUM(C1035:C1040)</f>
        <v>0</v>
      </c>
      <c r="D1034" s="116">
        <f t="shared" ref="D1034" si="145">SUM(D1035:D1040)</f>
        <v>30</v>
      </c>
      <c r="E1034" s="45">
        <v>0</v>
      </c>
      <c r="F1034" s="47"/>
    </row>
    <row r="1035" spans="1:6" ht="24" customHeight="1">
      <c r="A1035" s="27">
        <v>2160501</v>
      </c>
      <c r="B1035" s="28" t="s">
        <v>7</v>
      </c>
      <c r="C1035" s="18"/>
      <c r="D1035" s="18"/>
      <c r="E1035" s="45">
        <f t="shared" si="144"/>
        <v>0</v>
      </c>
      <c r="F1035" s="47"/>
    </row>
    <row r="1036" spans="1:6" ht="24" customHeight="1">
      <c r="A1036" s="27">
        <v>2160502</v>
      </c>
      <c r="B1036" s="28" t="s">
        <v>8</v>
      </c>
      <c r="C1036" s="18"/>
      <c r="D1036" s="18"/>
      <c r="E1036" s="45">
        <f t="shared" si="144"/>
        <v>0</v>
      </c>
      <c r="F1036" s="47"/>
    </row>
    <row r="1037" spans="1:6" ht="24" customHeight="1">
      <c r="A1037" s="27">
        <v>2160503</v>
      </c>
      <c r="B1037" s="28" t="s">
        <v>9</v>
      </c>
      <c r="C1037" s="18"/>
      <c r="D1037" s="18"/>
      <c r="E1037" s="45">
        <f t="shared" si="144"/>
        <v>0</v>
      </c>
      <c r="F1037" s="47"/>
    </row>
    <row r="1038" spans="1:6" ht="24" customHeight="1">
      <c r="A1038" s="27">
        <v>2160504</v>
      </c>
      <c r="B1038" s="28" t="s">
        <v>800</v>
      </c>
      <c r="C1038" s="18"/>
      <c r="D1038" s="18"/>
      <c r="E1038" s="45">
        <f t="shared" si="144"/>
        <v>0</v>
      </c>
      <c r="F1038" s="47"/>
    </row>
    <row r="1039" spans="1:6" ht="24" customHeight="1">
      <c r="A1039" s="27">
        <v>2160505</v>
      </c>
      <c r="B1039" s="28" t="s">
        <v>801</v>
      </c>
      <c r="C1039" s="18"/>
      <c r="D1039" s="18"/>
      <c r="E1039" s="45">
        <f t="shared" si="144"/>
        <v>0</v>
      </c>
      <c r="F1039" s="47"/>
    </row>
    <row r="1040" spans="1:6" ht="24" customHeight="1">
      <c r="A1040" s="27">
        <v>2160599</v>
      </c>
      <c r="B1040" s="28" t="s">
        <v>802</v>
      </c>
      <c r="C1040" s="18"/>
      <c r="D1040" s="18">
        <v>30</v>
      </c>
      <c r="E1040" s="45">
        <v>0</v>
      </c>
      <c r="F1040" s="47"/>
    </row>
    <row r="1041" spans="1:6" ht="24" customHeight="1">
      <c r="A1041" s="29">
        <v>21606</v>
      </c>
      <c r="B1041" s="29" t="s">
        <v>803</v>
      </c>
      <c r="C1041" s="13">
        <f>SUM(C1042:C1046)</f>
        <v>0</v>
      </c>
      <c r="D1041" s="30">
        <f>SUM(D1042:D1046)</f>
        <v>0</v>
      </c>
      <c r="E1041" s="45">
        <f t="shared" si="144"/>
        <v>0</v>
      </c>
      <c r="F1041" s="47"/>
    </row>
    <row r="1042" spans="1:6" ht="24" customHeight="1">
      <c r="A1042" s="27">
        <v>2160601</v>
      </c>
      <c r="B1042" s="28" t="s">
        <v>7</v>
      </c>
      <c r="C1042" s="18">
        <v>0</v>
      </c>
      <c r="D1042" s="18">
        <v>0</v>
      </c>
      <c r="E1042" s="45">
        <f t="shared" si="144"/>
        <v>0</v>
      </c>
      <c r="F1042" s="47"/>
    </row>
    <row r="1043" spans="1:6" ht="24" customHeight="1">
      <c r="A1043" s="27">
        <v>2160602</v>
      </c>
      <c r="B1043" s="28" t="s">
        <v>8</v>
      </c>
      <c r="C1043" s="18">
        <v>0</v>
      </c>
      <c r="D1043" s="18">
        <v>0</v>
      </c>
      <c r="E1043" s="45">
        <f t="shared" si="144"/>
        <v>0</v>
      </c>
      <c r="F1043" s="47"/>
    </row>
    <row r="1044" spans="1:6" ht="24" customHeight="1">
      <c r="A1044" s="27">
        <v>2160603</v>
      </c>
      <c r="B1044" s="28" t="s">
        <v>9</v>
      </c>
      <c r="C1044" s="18">
        <v>0</v>
      </c>
      <c r="D1044" s="18">
        <v>0</v>
      </c>
      <c r="E1044" s="45">
        <f t="shared" si="144"/>
        <v>0</v>
      </c>
      <c r="F1044" s="47"/>
    </row>
    <row r="1045" spans="1:6" ht="24" customHeight="1">
      <c r="A1045" s="27">
        <v>2160607</v>
      </c>
      <c r="B1045" s="28" t="s">
        <v>804</v>
      </c>
      <c r="C1045" s="18">
        <v>0</v>
      </c>
      <c r="D1045" s="18">
        <v>0</v>
      </c>
      <c r="E1045" s="45">
        <f t="shared" si="144"/>
        <v>0</v>
      </c>
      <c r="F1045" s="47"/>
    </row>
    <row r="1046" spans="1:6" ht="24" customHeight="1">
      <c r="A1046" s="27">
        <v>2160699</v>
      </c>
      <c r="B1046" s="28" t="s">
        <v>805</v>
      </c>
      <c r="C1046" s="18"/>
      <c r="D1046" s="18"/>
      <c r="E1046" s="45">
        <f t="shared" si="144"/>
        <v>0</v>
      </c>
      <c r="F1046" s="47"/>
    </row>
    <row r="1047" spans="1:6" ht="24" customHeight="1">
      <c r="A1047" s="29">
        <v>21699</v>
      </c>
      <c r="B1047" s="29" t="s">
        <v>806</v>
      </c>
      <c r="C1047" s="13">
        <f>SUM(C1048:C1049)</f>
        <v>0</v>
      </c>
      <c r="D1047" s="30">
        <f>SUM(D1048:D1049)</f>
        <v>0</v>
      </c>
      <c r="E1047" s="45">
        <f t="shared" si="144"/>
        <v>0</v>
      </c>
      <c r="F1047" s="47"/>
    </row>
    <row r="1048" spans="1:6" ht="24" customHeight="1">
      <c r="A1048" s="27">
        <v>2169901</v>
      </c>
      <c r="B1048" s="28" t="s">
        <v>807</v>
      </c>
      <c r="C1048" s="18">
        <v>0</v>
      </c>
      <c r="D1048" s="18">
        <v>0</v>
      </c>
      <c r="E1048" s="45">
        <f t="shared" si="144"/>
        <v>0</v>
      </c>
      <c r="F1048" s="47"/>
    </row>
    <row r="1049" spans="1:6" ht="24" customHeight="1">
      <c r="A1049" s="27">
        <v>2169999</v>
      </c>
      <c r="B1049" s="28" t="s">
        <v>808</v>
      </c>
      <c r="C1049" s="18"/>
      <c r="D1049" s="18"/>
      <c r="E1049" s="45">
        <f t="shared" si="144"/>
        <v>0</v>
      </c>
      <c r="F1049" s="47"/>
    </row>
    <row r="1050" spans="1:6" ht="24" customHeight="1">
      <c r="A1050" s="29">
        <v>217</v>
      </c>
      <c r="B1050" s="29" t="s">
        <v>809</v>
      </c>
      <c r="C1050" s="13">
        <f>C1051</f>
        <v>0</v>
      </c>
      <c r="D1050" s="30">
        <f>D1051</f>
        <v>0</v>
      </c>
      <c r="E1050" s="45">
        <f t="shared" si="144"/>
        <v>0</v>
      </c>
      <c r="F1050" s="47"/>
    </row>
    <row r="1051" spans="1:6" ht="24" customHeight="1">
      <c r="A1051" s="29">
        <v>21799</v>
      </c>
      <c r="B1051" s="29" t="s">
        <v>810</v>
      </c>
      <c r="C1051" s="13">
        <f>C1052</f>
        <v>0</v>
      </c>
      <c r="D1051" s="30">
        <f>D1052</f>
        <v>0</v>
      </c>
      <c r="E1051" s="45">
        <f t="shared" si="144"/>
        <v>0</v>
      </c>
      <c r="F1051" s="47"/>
    </row>
    <row r="1052" spans="1:6" ht="24" customHeight="1">
      <c r="A1052" s="27">
        <v>2179901</v>
      </c>
      <c r="B1052" s="28" t="s">
        <v>811</v>
      </c>
      <c r="C1052" s="18"/>
      <c r="D1052" s="18"/>
      <c r="E1052" s="45">
        <f t="shared" si="144"/>
        <v>0</v>
      </c>
      <c r="F1052" s="47"/>
    </row>
    <row r="1053" spans="1:6" ht="24" customHeight="1">
      <c r="A1053" s="29">
        <v>220</v>
      </c>
      <c r="B1053" s="29" t="s">
        <v>812</v>
      </c>
      <c r="C1053" s="13">
        <f>SUM(C1054,C1074,C1089)</f>
        <v>0</v>
      </c>
      <c r="D1053" s="116">
        <f t="shared" ref="D1053" si="146">SUM(D1054,D1074,D1089)</f>
        <v>0</v>
      </c>
      <c r="E1053" s="45">
        <v>93</v>
      </c>
      <c r="F1053" s="47"/>
    </row>
    <row r="1054" spans="1:6" ht="24" customHeight="1">
      <c r="A1054" s="29">
        <v>22001</v>
      </c>
      <c r="B1054" s="29" t="s">
        <v>813</v>
      </c>
      <c r="C1054" s="13">
        <f>SUM(C1055:C1073)</f>
        <v>0</v>
      </c>
      <c r="D1054" s="116">
        <f t="shared" ref="D1054" si="147">SUM(D1055:D1073)</f>
        <v>0</v>
      </c>
      <c r="E1054" s="45">
        <v>93</v>
      </c>
      <c r="F1054" s="47"/>
    </row>
    <row r="1055" spans="1:6" ht="24" customHeight="1">
      <c r="A1055" s="27">
        <v>2200101</v>
      </c>
      <c r="B1055" s="28" t="s">
        <v>7</v>
      </c>
      <c r="C1055" s="18"/>
      <c r="D1055" s="18"/>
      <c r="E1055" s="45">
        <f t="shared" si="144"/>
        <v>0</v>
      </c>
      <c r="F1055" s="47"/>
    </row>
    <row r="1056" spans="1:6" ht="24" customHeight="1">
      <c r="A1056" s="27">
        <v>2200102</v>
      </c>
      <c r="B1056" s="28" t="s">
        <v>8</v>
      </c>
      <c r="C1056" s="18"/>
      <c r="D1056" s="18"/>
      <c r="E1056" s="45">
        <f t="shared" si="144"/>
        <v>0</v>
      </c>
      <c r="F1056" s="47"/>
    </row>
    <row r="1057" spans="1:6" ht="24" customHeight="1">
      <c r="A1057" s="27">
        <v>2200103</v>
      </c>
      <c r="B1057" s="28" t="s">
        <v>9</v>
      </c>
      <c r="C1057" s="18"/>
      <c r="D1057" s="18"/>
      <c r="E1057" s="45">
        <f t="shared" si="144"/>
        <v>0</v>
      </c>
      <c r="F1057" s="47"/>
    </row>
    <row r="1058" spans="1:6" ht="24" customHeight="1">
      <c r="A1058" s="27">
        <v>2200104</v>
      </c>
      <c r="B1058" s="28" t="s">
        <v>814</v>
      </c>
      <c r="C1058" s="18"/>
      <c r="D1058" s="18"/>
      <c r="E1058" s="45">
        <f t="shared" si="144"/>
        <v>0</v>
      </c>
      <c r="F1058" s="47"/>
    </row>
    <row r="1059" spans="1:6" ht="24" customHeight="1">
      <c r="A1059" s="27">
        <v>2200105</v>
      </c>
      <c r="B1059" s="28" t="s">
        <v>815</v>
      </c>
      <c r="C1059" s="18"/>
      <c r="D1059" s="18"/>
      <c r="E1059" s="45">
        <f t="shared" si="144"/>
        <v>0</v>
      </c>
      <c r="F1059" s="47"/>
    </row>
    <row r="1060" spans="1:6" ht="24" customHeight="1">
      <c r="A1060" s="27">
        <v>2200106</v>
      </c>
      <c r="B1060" s="28" t="s">
        <v>816</v>
      </c>
      <c r="C1060" s="18"/>
      <c r="D1060" s="18"/>
      <c r="E1060" s="45">
        <f t="shared" si="144"/>
        <v>0</v>
      </c>
      <c r="F1060" s="47"/>
    </row>
    <row r="1061" spans="1:6" ht="24" customHeight="1">
      <c r="A1061" s="27">
        <v>2200107</v>
      </c>
      <c r="B1061" s="28" t="s">
        <v>817</v>
      </c>
      <c r="C1061" s="18"/>
      <c r="D1061" s="18"/>
      <c r="E1061" s="45">
        <f t="shared" si="144"/>
        <v>0</v>
      </c>
      <c r="F1061" s="47"/>
    </row>
    <row r="1062" spans="1:6" ht="24" customHeight="1">
      <c r="A1062" s="27">
        <v>2200108</v>
      </c>
      <c r="B1062" s="28" t="s">
        <v>818</v>
      </c>
      <c r="C1062" s="18"/>
      <c r="D1062" s="18"/>
      <c r="E1062" s="45">
        <f t="shared" si="144"/>
        <v>0</v>
      </c>
      <c r="F1062" s="47"/>
    </row>
    <row r="1063" spans="1:6" ht="24" customHeight="1">
      <c r="A1063" s="27">
        <v>2200109</v>
      </c>
      <c r="B1063" s="28" t="s">
        <v>819</v>
      </c>
      <c r="C1063" s="18"/>
      <c r="D1063" s="18"/>
      <c r="E1063" s="45">
        <f t="shared" si="144"/>
        <v>0</v>
      </c>
      <c r="F1063" s="47"/>
    </row>
    <row r="1064" spans="1:6" ht="24" customHeight="1">
      <c r="A1064" s="27">
        <v>2200110</v>
      </c>
      <c r="B1064" s="28" t="s">
        <v>820</v>
      </c>
      <c r="C1064" s="18"/>
      <c r="D1064" s="18"/>
      <c r="E1064" s="45">
        <v>93</v>
      </c>
      <c r="F1064" s="47"/>
    </row>
    <row r="1065" spans="1:6" ht="24" customHeight="1">
      <c r="A1065" s="27">
        <v>2200111</v>
      </c>
      <c r="B1065" s="28" t="s">
        <v>821</v>
      </c>
      <c r="C1065" s="18"/>
      <c r="D1065" s="18"/>
      <c r="E1065" s="45">
        <f t="shared" si="144"/>
        <v>0</v>
      </c>
      <c r="F1065" s="47"/>
    </row>
    <row r="1066" spans="1:6" ht="24" customHeight="1">
      <c r="A1066" s="27">
        <v>2200112</v>
      </c>
      <c r="B1066" s="28" t="s">
        <v>822</v>
      </c>
      <c r="C1066" s="18"/>
      <c r="D1066" s="18"/>
      <c r="E1066" s="45">
        <f t="shared" si="144"/>
        <v>0</v>
      </c>
      <c r="F1066" s="47"/>
    </row>
    <row r="1067" spans="1:6" ht="24" customHeight="1">
      <c r="A1067" s="27">
        <v>2200113</v>
      </c>
      <c r="B1067" s="28" t="s">
        <v>823</v>
      </c>
      <c r="C1067" s="18"/>
      <c r="D1067" s="18"/>
      <c r="E1067" s="45">
        <f t="shared" si="144"/>
        <v>0</v>
      </c>
      <c r="F1067" s="47"/>
    </row>
    <row r="1068" spans="1:6" ht="24" customHeight="1">
      <c r="A1068" s="27">
        <v>2200114</v>
      </c>
      <c r="B1068" s="28" t="s">
        <v>824</v>
      </c>
      <c r="C1068" s="18"/>
      <c r="D1068" s="18"/>
      <c r="E1068" s="45">
        <f t="shared" si="144"/>
        <v>0</v>
      </c>
      <c r="F1068" s="47"/>
    </row>
    <row r="1069" spans="1:6" ht="24" customHeight="1">
      <c r="A1069" s="27">
        <v>2200115</v>
      </c>
      <c r="B1069" s="28" t="s">
        <v>825</v>
      </c>
      <c r="C1069" s="18"/>
      <c r="D1069" s="18"/>
      <c r="E1069" s="45">
        <f t="shared" si="144"/>
        <v>0</v>
      </c>
      <c r="F1069" s="47"/>
    </row>
    <row r="1070" spans="1:6" ht="24" customHeight="1">
      <c r="A1070" s="27">
        <v>2200116</v>
      </c>
      <c r="B1070" s="28" t="s">
        <v>826</v>
      </c>
      <c r="C1070" s="18"/>
      <c r="D1070" s="18"/>
      <c r="E1070" s="45">
        <f t="shared" si="144"/>
        <v>0</v>
      </c>
      <c r="F1070" s="47"/>
    </row>
    <row r="1071" spans="1:6" ht="24" customHeight="1">
      <c r="A1071" s="27">
        <v>2200119</v>
      </c>
      <c r="B1071" s="28" t="s">
        <v>827</v>
      </c>
      <c r="C1071" s="18"/>
      <c r="D1071" s="18"/>
      <c r="E1071" s="45">
        <f t="shared" si="144"/>
        <v>0</v>
      </c>
      <c r="F1071" s="47"/>
    </row>
    <row r="1072" spans="1:6" ht="24" customHeight="1">
      <c r="A1072" s="27">
        <v>2200150</v>
      </c>
      <c r="B1072" s="28" t="s">
        <v>16</v>
      </c>
      <c r="C1072" s="18"/>
      <c r="D1072" s="18"/>
      <c r="E1072" s="45">
        <f t="shared" si="144"/>
        <v>0</v>
      </c>
      <c r="F1072" s="47"/>
    </row>
    <row r="1073" spans="1:6" ht="24" customHeight="1">
      <c r="A1073" s="27">
        <v>2200199</v>
      </c>
      <c r="B1073" s="28" t="s">
        <v>828</v>
      </c>
      <c r="C1073" s="18"/>
      <c r="D1073" s="18"/>
      <c r="E1073" s="45">
        <f t="shared" si="144"/>
        <v>0</v>
      </c>
      <c r="F1073" s="47"/>
    </row>
    <row r="1074" spans="1:6" ht="24" customHeight="1">
      <c r="A1074" s="29">
        <v>22005</v>
      </c>
      <c r="B1074" s="29" t="s">
        <v>829</v>
      </c>
      <c r="C1074" s="13">
        <f>SUM(C1075:C1088)</f>
        <v>0</v>
      </c>
      <c r="D1074" s="30">
        <f>SUM(D1075:D1088)</f>
        <v>0</v>
      </c>
      <c r="E1074" s="45">
        <f t="shared" si="144"/>
        <v>0</v>
      </c>
      <c r="F1074" s="47"/>
    </row>
    <row r="1075" spans="1:6" ht="24" customHeight="1">
      <c r="A1075" s="27">
        <v>2200501</v>
      </c>
      <c r="B1075" s="28" t="s">
        <v>7</v>
      </c>
      <c r="C1075" s="18">
        <v>0</v>
      </c>
      <c r="D1075" s="18">
        <v>0</v>
      </c>
      <c r="E1075" s="45">
        <f t="shared" si="144"/>
        <v>0</v>
      </c>
      <c r="F1075" s="47"/>
    </row>
    <row r="1076" spans="1:6" ht="24" customHeight="1">
      <c r="A1076" s="27">
        <v>2200502</v>
      </c>
      <c r="B1076" s="28" t="s">
        <v>8</v>
      </c>
      <c r="C1076" s="18">
        <v>0</v>
      </c>
      <c r="D1076" s="18">
        <v>0</v>
      </c>
      <c r="E1076" s="45">
        <f t="shared" si="144"/>
        <v>0</v>
      </c>
      <c r="F1076" s="47"/>
    </row>
    <row r="1077" spans="1:6" ht="24" customHeight="1">
      <c r="A1077" s="27">
        <v>2200503</v>
      </c>
      <c r="B1077" s="28" t="s">
        <v>9</v>
      </c>
      <c r="C1077" s="18">
        <v>0</v>
      </c>
      <c r="D1077" s="18">
        <v>0</v>
      </c>
      <c r="E1077" s="45">
        <f t="shared" si="144"/>
        <v>0</v>
      </c>
      <c r="F1077" s="47"/>
    </row>
    <row r="1078" spans="1:6" ht="24" customHeight="1">
      <c r="A1078" s="27">
        <v>2200504</v>
      </c>
      <c r="B1078" s="28" t="s">
        <v>830</v>
      </c>
      <c r="C1078" s="18"/>
      <c r="D1078" s="18"/>
      <c r="E1078" s="45">
        <f t="shared" si="144"/>
        <v>0</v>
      </c>
      <c r="F1078" s="47"/>
    </row>
    <row r="1079" spans="1:6" ht="24" customHeight="1">
      <c r="A1079" s="27">
        <v>2200506</v>
      </c>
      <c r="B1079" s="28" t="s">
        <v>831</v>
      </c>
      <c r="C1079" s="18"/>
      <c r="D1079" s="18"/>
      <c r="E1079" s="45">
        <f t="shared" si="144"/>
        <v>0</v>
      </c>
      <c r="F1079" s="47"/>
    </row>
    <row r="1080" spans="1:6" ht="24" customHeight="1">
      <c r="A1080" s="27">
        <v>2200507</v>
      </c>
      <c r="B1080" s="28" t="s">
        <v>832</v>
      </c>
      <c r="C1080" s="18"/>
      <c r="D1080" s="18"/>
      <c r="E1080" s="45">
        <f t="shared" si="144"/>
        <v>0</v>
      </c>
      <c r="F1080" s="47"/>
    </row>
    <row r="1081" spans="1:6" ht="24" customHeight="1">
      <c r="A1081" s="27">
        <v>2200508</v>
      </c>
      <c r="B1081" s="28" t="s">
        <v>833</v>
      </c>
      <c r="C1081" s="18"/>
      <c r="D1081" s="18"/>
      <c r="E1081" s="45">
        <f t="shared" si="144"/>
        <v>0</v>
      </c>
      <c r="F1081" s="47"/>
    </row>
    <row r="1082" spans="1:6" ht="24" customHeight="1">
      <c r="A1082" s="27">
        <v>2200509</v>
      </c>
      <c r="B1082" s="28" t="s">
        <v>834</v>
      </c>
      <c r="C1082" s="18"/>
      <c r="D1082" s="18"/>
      <c r="E1082" s="45">
        <f t="shared" si="144"/>
        <v>0</v>
      </c>
      <c r="F1082" s="47"/>
    </row>
    <row r="1083" spans="1:6" ht="24" customHeight="1">
      <c r="A1083" s="27">
        <v>2200510</v>
      </c>
      <c r="B1083" s="28" t="s">
        <v>835</v>
      </c>
      <c r="C1083" s="18"/>
      <c r="D1083" s="18"/>
      <c r="E1083" s="45">
        <f t="shared" si="144"/>
        <v>0</v>
      </c>
      <c r="F1083" s="47"/>
    </row>
    <row r="1084" spans="1:6" ht="24" customHeight="1">
      <c r="A1084" s="27">
        <v>2200511</v>
      </c>
      <c r="B1084" s="28" t="s">
        <v>836</v>
      </c>
      <c r="C1084" s="18"/>
      <c r="D1084" s="18"/>
      <c r="E1084" s="45">
        <f t="shared" si="144"/>
        <v>0</v>
      </c>
      <c r="F1084" s="47"/>
    </row>
    <row r="1085" spans="1:6" ht="24" customHeight="1">
      <c r="A1085" s="27">
        <v>2200512</v>
      </c>
      <c r="B1085" s="28" t="s">
        <v>837</v>
      </c>
      <c r="C1085" s="18">
        <v>0</v>
      </c>
      <c r="D1085" s="18">
        <v>0</v>
      </c>
      <c r="E1085" s="45">
        <f t="shared" si="144"/>
        <v>0</v>
      </c>
      <c r="F1085" s="47"/>
    </row>
    <row r="1086" spans="1:6" ht="24" customHeight="1">
      <c r="A1086" s="27">
        <v>2200513</v>
      </c>
      <c r="B1086" s="28" t="s">
        <v>838</v>
      </c>
      <c r="C1086" s="18">
        <v>0</v>
      </c>
      <c r="D1086" s="18">
        <v>0</v>
      </c>
      <c r="E1086" s="45">
        <f t="shared" si="144"/>
        <v>0</v>
      </c>
      <c r="F1086" s="47"/>
    </row>
    <row r="1087" spans="1:6" ht="24" customHeight="1">
      <c r="A1087" s="27">
        <v>2200514</v>
      </c>
      <c r="B1087" s="28" t="s">
        <v>839</v>
      </c>
      <c r="C1087" s="18">
        <v>0</v>
      </c>
      <c r="D1087" s="18">
        <v>0</v>
      </c>
      <c r="E1087" s="45">
        <f t="shared" si="144"/>
        <v>0</v>
      </c>
      <c r="F1087" s="47"/>
    </row>
    <row r="1088" spans="1:6" ht="24" customHeight="1">
      <c r="A1088" s="27">
        <v>2200599</v>
      </c>
      <c r="B1088" s="28" t="s">
        <v>840</v>
      </c>
      <c r="C1088" s="18">
        <v>0</v>
      </c>
      <c r="D1088" s="18">
        <v>0</v>
      </c>
      <c r="E1088" s="45">
        <f t="shared" si="144"/>
        <v>0</v>
      </c>
      <c r="F1088" s="47"/>
    </row>
    <row r="1089" spans="1:6" ht="24" customHeight="1">
      <c r="A1089" s="29">
        <v>22099</v>
      </c>
      <c r="B1089" s="29" t="s">
        <v>841</v>
      </c>
      <c r="C1089" s="13">
        <f>C1090</f>
        <v>0</v>
      </c>
      <c r="D1089" s="30">
        <f>D1090</f>
        <v>0</v>
      </c>
      <c r="E1089" s="45">
        <f t="shared" si="144"/>
        <v>0</v>
      </c>
      <c r="F1089" s="47"/>
    </row>
    <row r="1090" spans="1:6" ht="24" customHeight="1">
      <c r="A1090" s="27">
        <v>2209901</v>
      </c>
      <c r="B1090" s="28" t="s">
        <v>842</v>
      </c>
      <c r="C1090" s="18">
        <v>0</v>
      </c>
      <c r="D1090" s="18">
        <v>0</v>
      </c>
      <c r="E1090" s="45">
        <f t="shared" si="144"/>
        <v>0</v>
      </c>
      <c r="F1090" s="47"/>
    </row>
    <row r="1091" spans="1:6" ht="24" customHeight="1">
      <c r="A1091" s="29">
        <v>221</v>
      </c>
      <c r="B1091" s="29" t="s">
        <v>843</v>
      </c>
      <c r="C1091" s="13">
        <f>SUM(C1092,C1101,C1105)</f>
        <v>0</v>
      </c>
      <c r="D1091" s="13">
        <f t="shared" ref="D1091" si="148">SUM(D1092,D1101,D1105)</f>
        <v>120</v>
      </c>
      <c r="E1091" s="45">
        <v>115</v>
      </c>
      <c r="F1091" s="47"/>
    </row>
    <row r="1092" spans="1:6" ht="24" customHeight="1">
      <c r="A1092" s="29">
        <v>22101</v>
      </c>
      <c r="B1092" s="29" t="s">
        <v>844</v>
      </c>
      <c r="C1092" s="13">
        <f>SUM(C1093:C1100)</f>
        <v>0</v>
      </c>
      <c r="D1092" s="116">
        <f t="shared" ref="D1092" si="149">SUM(D1093:D1100)</f>
        <v>0</v>
      </c>
      <c r="E1092" s="45">
        <f t="shared" si="144"/>
        <v>0</v>
      </c>
      <c r="F1092" s="47"/>
    </row>
    <row r="1093" spans="1:6" ht="24" customHeight="1">
      <c r="A1093" s="27">
        <v>2210101</v>
      </c>
      <c r="B1093" s="28" t="s">
        <v>845</v>
      </c>
      <c r="C1093" s="18">
        <v>0</v>
      </c>
      <c r="D1093" s="18">
        <v>0</v>
      </c>
      <c r="E1093" s="45">
        <f t="shared" si="144"/>
        <v>0</v>
      </c>
      <c r="F1093" s="47"/>
    </row>
    <row r="1094" spans="1:6" ht="24" customHeight="1">
      <c r="A1094" s="27">
        <v>2210102</v>
      </c>
      <c r="B1094" s="28" t="s">
        <v>846</v>
      </c>
      <c r="C1094" s="18">
        <v>0</v>
      </c>
      <c r="D1094" s="18">
        <v>0</v>
      </c>
      <c r="E1094" s="45">
        <f t="shared" ref="E1094:E1157" si="150">D1094-C1094</f>
        <v>0</v>
      </c>
      <c r="F1094" s="47"/>
    </row>
    <row r="1095" spans="1:6" ht="24" customHeight="1">
      <c r="A1095" s="27">
        <v>2210103</v>
      </c>
      <c r="B1095" s="28" t="s">
        <v>847</v>
      </c>
      <c r="C1095" s="18"/>
      <c r="D1095" s="18"/>
      <c r="E1095" s="45">
        <f t="shared" si="150"/>
        <v>0</v>
      </c>
      <c r="F1095" s="47"/>
    </row>
    <row r="1096" spans="1:6" ht="24" customHeight="1">
      <c r="A1096" s="27">
        <v>2210104</v>
      </c>
      <c r="B1096" s="28" t="s">
        <v>848</v>
      </c>
      <c r="C1096" s="18"/>
      <c r="D1096" s="18"/>
      <c r="E1096" s="45">
        <f t="shared" si="150"/>
        <v>0</v>
      </c>
      <c r="F1096" s="47"/>
    </row>
    <row r="1097" spans="1:6" ht="24" customHeight="1">
      <c r="A1097" s="27">
        <v>2210105</v>
      </c>
      <c r="B1097" s="28" t="s">
        <v>849</v>
      </c>
      <c r="C1097" s="18"/>
      <c r="D1097" s="18"/>
      <c r="E1097" s="45">
        <f t="shared" si="150"/>
        <v>0</v>
      </c>
      <c r="F1097" s="47"/>
    </row>
    <row r="1098" spans="1:6" ht="24" customHeight="1">
      <c r="A1098" s="27">
        <v>2210106</v>
      </c>
      <c r="B1098" s="28" t="s">
        <v>850</v>
      </c>
      <c r="C1098" s="18"/>
      <c r="D1098" s="18"/>
      <c r="E1098" s="45">
        <f t="shared" si="150"/>
        <v>0</v>
      </c>
      <c r="F1098" s="47"/>
    </row>
    <row r="1099" spans="1:6" ht="24" customHeight="1">
      <c r="A1099" s="27">
        <v>2210107</v>
      </c>
      <c r="B1099" s="28" t="s">
        <v>851</v>
      </c>
      <c r="C1099" s="18">
        <v>0</v>
      </c>
      <c r="D1099" s="18">
        <v>0</v>
      </c>
      <c r="E1099" s="45">
        <f t="shared" si="150"/>
        <v>0</v>
      </c>
      <c r="F1099" s="47"/>
    </row>
    <row r="1100" spans="1:6" ht="24" customHeight="1">
      <c r="A1100" s="27">
        <v>2210199</v>
      </c>
      <c r="B1100" s="28" t="s">
        <v>852</v>
      </c>
      <c r="C1100" s="18">
        <v>0</v>
      </c>
      <c r="D1100" s="18">
        <v>0</v>
      </c>
      <c r="E1100" s="45">
        <f t="shared" si="150"/>
        <v>0</v>
      </c>
      <c r="F1100" s="47"/>
    </row>
    <row r="1101" spans="1:6" ht="24" customHeight="1">
      <c r="A1101" s="29">
        <v>22102</v>
      </c>
      <c r="B1101" s="29" t="s">
        <v>853</v>
      </c>
      <c r="C1101" s="13">
        <f>SUM(C1102:C1104)</f>
        <v>0</v>
      </c>
      <c r="D1101" s="116">
        <f t="shared" ref="D1101" si="151">SUM(D1102:D1104)</f>
        <v>120</v>
      </c>
      <c r="E1101" s="45">
        <v>115</v>
      </c>
      <c r="F1101" s="47"/>
    </row>
    <row r="1102" spans="1:6" ht="24" customHeight="1">
      <c r="A1102" s="27">
        <v>2210201</v>
      </c>
      <c r="B1102" s="28" t="s">
        <v>854</v>
      </c>
      <c r="C1102" s="18"/>
      <c r="D1102" s="18">
        <v>120</v>
      </c>
      <c r="E1102" s="45">
        <v>115</v>
      </c>
      <c r="F1102" s="47"/>
    </row>
    <row r="1103" spans="1:6" ht="24" customHeight="1">
      <c r="A1103" s="27">
        <v>2210202</v>
      </c>
      <c r="B1103" s="28" t="s">
        <v>855</v>
      </c>
      <c r="C1103" s="18">
        <v>0</v>
      </c>
      <c r="D1103" s="18">
        <v>0</v>
      </c>
      <c r="E1103" s="45">
        <f t="shared" si="150"/>
        <v>0</v>
      </c>
      <c r="F1103" s="47"/>
    </row>
    <row r="1104" spans="1:6" ht="24" customHeight="1">
      <c r="A1104" s="27">
        <v>2210203</v>
      </c>
      <c r="B1104" s="28" t="s">
        <v>856</v>
      </c>
      <c r="C1104" s="18">
        <v>0</v>
      </c>
      <c r="D1104" s="18">
        <v>0</v>
      </c>
      <c r="E1104" s="45">
        <f t="shared" si="150"/>
        <v>0</v>
      </c>
      <c r="F1104" s="47"/>
    </row>
    <row r="1105" spans="1:6" ht="24" customHeight="1">
      <c r="A1105" s="29">
        <v>22103</v>
      </c>
      <c r="B1105" s="29" t="s">
        <v>857</v>
      </c>
      <c r="C1105" s="13">
        <f>SUM(C1106:C1108)</f>
        <v>0</v>
      </c>
      <c r="D1105" s="116">
        <f t="shared" ref="D1105" si="152">SUM(D1106:D1108)</f>
        <v>0</v>
      </c>
      <c r="E1105" s="45">
        <f t="shared" si="150"/>
        <v>0</v>
      </c>
      <c r="F1105" s="47"/>
    </row>
    <row r="1106" spans="1:6" ht="24" customHeight="1">
      <c r="A1106" s="27">
        <v>2210301</v>
      </c>
      <c r="B1106" s="28" t="s">
        <v>858</v>
      </c>
      <c r="C1106" s="18">
        <v>0</v>
      </c>
      <c r="D1106" s="18">
        <v>0</v>
      </c>
      <c r="E1106" s="45">
        <f t="shared" si="150"/>
        <v>0</v>
      </c>
      <c r="F1106" s="47"/>
    </row>
    <row r="1107" spans="1:6" ht="24" customHeight="1">
      <c r="A1107" s="27">
        <v>2210302</v>
      </c>
      <c r="B1107" s="28" t="s">
        <v>859</v>
      </c>
      <c r="C1107" s="18"/>
      <c r="D1107" s="18"/>
      <c r="E1107" s="45">
        <f t="shared" si="150"/>
        <v>0</v>
      </c>
      <c r="F1107" s="47"/>
    </row>
    <row r="1108" spans="1:6" ht="24" customHeight="1">
      <c r="A1108" s="27">
        <v>2210399</v>
      </c>
      <c r="B1108" s="28" t="s">
        <v>860</v>
      </c>
      <c r="C1108" s="18"/>
      <c r="D1108" s="18"/>
      <c r="E1108" s="45">
        <f t="shared" si="150"/>
        <v>0</v>
      </c>
      <c r="F1108" s="47"/>
    </row>
    <row r="1109" spans="1:6" ht="24" customHeight="1">
      <c r="A1109" s="29">
        <v>222</v>
      </c>
      <c r="B1109" s="29" t="s">
        <v>861</v>
      </c>
      <c r="C1109" s="13">
        <f>SUM(C1110,C1125,C1139)</f>
        <v>0</v>
      </c>
      <c r="D1109" s="30">
        <f>SUM(D1110,D1125,D1139)</f>
        <v>0</v>
      </c>
      <c r="E1109" s="45">
        <f t="shared" si="150"/>
        <v>0</v>
      </c>
      <c r="F1109" s="47"/>
    </row>
    <row r="1110" spans="1:6" ht="24" customHeight="1">
      <c r="A1110" s="29">
        <v>22201</v>
      </c>
      <c r="B1110" s="29" t="s">
        <v>862</v>
      </c>
      <c r="C1110" s="13">
        <f>SUM(C1111:C1124)</f>
        <v>0</v>
      </c>
      <c r="D1110" s="30">
        <f>SUM(D1111:D1124)</f>
        <v>0</v>
      </c>
      <c r="E1110" s="45">
        <f t="shared" si="150"/>
        <v>0</v>
      </c>
      <c r="F1110" s="47"/>
    </row>
    <row r="1111" spans="1:6" ht="24" customHeight="1">
      <c r="A1111" s="27">
        <v>2220101</v>
      </c>
      <c r="B1111" s="28" t="s">
        <v>863</v>
      </c>
      <c r="C1111" s="18"/>
      <c r="D1111" s="18"/>
      <c r="E1111" s="45">
        <f t="shared" si="150"/>
        <v>0</v>
      </c>
      <c r="F1111" s="47"/>
    </row>
    <row r="1112" spans="1:6" ht="24" customHeight="1">
      <c r="A1112" s="27">
        <v>2220102</v>
      </c>
      <c r="B1112" s="28" t="s">
        <v>8</v>
      </c>
      <c r="C1112" s="18"/>
      <c r="D1112" s="18"/>
      <c r="E1112" s="45">
        <f t="shared" si="150"/>
        <v>0</v>
      </c>
      <c r="F1112" s="47"/>
    </row>
    <row r="1113" spans="1:6" ht="24" customHeight="1">
      <c r="A1113" s="27">
        <v>2220103</v>
      </c>
      <c r="B1113" s="28" t="s">
        <v>9</v>
      </c>
      <c r="C1113" s="18"/>
      <c r="D1113" s="18"/>
      <c r="E1113" s="45">
        <f t="shared" si="150"/>
        <v>0</v>
      </c>
      <c r="F1113" s="47"/>
    </row>
    <row r="1114" spans="1:6" ht="24" customHeight="1">
      <c r="A1114" s="27">
        <v>2220104</v>
      </c>
      <c r="B1114" s="28" t="s">
        <v>864</v>
      </c>
      <c r="C1114" s="18"/>
      <c r="D1114" s="18"/>
      <c r="E1114" s="45">
        <f t="shared" si="150"/>
        <v>0</v>
      </c>
      <c r="F1114" s="47"/>
    </row>
    <row r="1115" spans="1:6" ht="24" customHeight="1">
      <c r="A1115" s="27">
        <v>2220105</v>
      </c>
      <c r="B1115" s="28" t="s">
        <v>865</v>
      </c>
      <c r="C1115" s="18"/>
      <c r="D1115" s="18"/>
      <c r="E1115" s="45">
        <f t="shared" si="150"/>
        <v>0</v>
      </c>
      <c r="F1115" s="47"/>
    </row>
    <row r="1116" spans="1:6" ht="24" customHeight="1">
      <c r="A1116" s="27">
        <v>2220106</v>
      </c>
      <c r="B1116" s="28" t="s">
        <v>866</v>
      </c>
      <c r="C1116" s="18"/>
      <c r="D1116" s="18"/>
      <c r="E1116" s="45">
        <f t="shared" si="150"/>
        <v>0</v>
      </c>
      <c r="F1116" s="47"/>
    </row>
    <row r="1117" spans="1:6" ht="24" customHeight="1">
      <c r="A1117" s="27">
        <v>2220107</v>
      </c>
      <c r="B1117" s="28" t="s">
        <v>867</v>
      </c>
      <c r="C1117" s="18"/>
      <c r="D1117" s="18"/>
      <c r="E1117" s="45">
        <f t="shared" si="150"/>
        <v>0</v>
      </c>
      <c r="F1117" s="47"/>
    </row>
    <row r="1118" spans="1:6" ht="24" customHeight="1">
      <c r="A1118" s="27">
        <v>2220112</v>
      </c>
      <c r="B1118" s="28" t="s">
        <v>868</v>
      </c>
      <c r="C1118" s="18"/>
      <c r="D1118" s="18"/>
      <c r="E1118" s="45">
        <f t="shared" si="150"/>
        <v>0</v>
      </c>
      <c r="F1118" s="47"/>
    </row>
    <row r="1119" spans="1:6" ht="24" customHeight="1">
      <c r="A1119" s="27">
        <v>2220113</v>
      </c>
      <c r="B1119" s="28" t="s">
        <v>869</v>
      </c>
      <c r="C1119" s="18"/>
      <c r="D1119" s="18"/>
      <c r="E1119" s="45">
        <f t="shared" si="150"/>
        <v>0</v>
      </c>
      <c r="F1119" s="47"/>
    </row>
    <row r="1120" spans="1:6" ht="24" customHeight="1">
      <c r="A1120" s="27">
        <v>2220114</v>
      </c>
      <c r="B1120" s="28" t="s">
        <v>870</v>
      </c>
      <c r="C1120" s="18"/>
      <c r="D1120" s="18"/>
      <c r="E1120" s="45">
        <f t="shared" si="150"/>
        <v>0</v>
      </c>
      <c r="F1120" s="47"/>
    </row>
    <row r="1121" spans="1:6" ht="24" customHeight="1">
      <c r="A1121" s="27">
        <v>2220115</v>
      </c>
      <c r="B1121" s="28" t="s">
        <v>871</v>
      </c>
      <c r="C1121" s="18"/>
      <c r="D1121" s="18"/>
      <c r="E1121" s="45">
        <f t="shared" si="150"/>
        <v>0</v>
      </c>
      <c r="F1121" s="47"/>
    </row>
    <row r="1122" spans="1:6" ht="24" customHeight="1">
      <c r="A1122" s="27">
        <v>2220118</v>
      </c>
      <c r="B1122" s="28" t="s">
        <v>872</v>
      </c>
      <c r="C1122" s="18"/>
      <c r="D1122" s="18"/>
      <c r="E1122" s="45">
        <f t="shared" si="150"/>
        <v>0</v>
      </c>
      <c r="F1122" s="47"/>
    </row>
    <row r="1123" spans="1:6" ht="24" customHeight="1">
      <c r="A1123" s="27">
        <v>2220150</v>
      </c>
      <c r="B1123" s="28" t="s">
        <v>16</v>
      </c>
      <c r="C1123" s="18"/>
      <c r="D1123" s="18"/>
      <c r="E1123" s="45">
        <f t="shared" si="150"/>
        <v>0</v>
      </c>
      <c r="F1123" s="47"/>
    </row>
    <row r="1124" spans="1:6" ht="24" customHeight="1">
      <c r="A1124" s="27">
        <v>2220199</v>
      </c>
      <c r="B1124" s="28" t="s">
        <v>873</v>
      </c>
      <c r="C1124" s="18"/>
      <c r="D1124" s="18"/>
      <c r="E1124" s="45">
        <f t="shared" si="150"/>
        <v>0</v>
      </c>
      <c r="F1124" s="47"/>
    </row>
    <row r="1125" spans="1:6" ht="24" customHeight="1">
      <c r="A1125" s="29">
        <v>22202</v>
      </c>
      <c r="B1125" s="29" t="s">
        <v>874</v>
      </c>
      <c r="C1125" s="13">
        <f>SUM(C1126:C1138)</f>
        <v>0</v>
      </c>
      <c r="D1125" s="30">
        <f>SUM(D1126:D1138)</f>
        <v>0</v>
      </c>
      <c r="E1125" s="45">
        <f t="shared" si="150"/>
        <v>0</v>
      </c>
      <c r="F1125" s="47"/>
    </row>
    <row r="1126" spans="1:6" ht="24" customHeight="1">
      <c r="A1126" s="27">
        <v>2220201</v>
      </c>
      <c r="B1126" s="28" t="s">
        <v>7</v>
      </c>
      <c r="C1126" s="18">
        <v>0</v>
      </c>
      <c r="D1126" s="18">
        <v>0</v>
      </c>
      <c r="E1126" s="45">
        <f t="shared" si="150"/>
        <v>0</v>
      </c>
      <c r="F1126" s="47"/>
    </row>
    <row r="1127" spans="1:6" ht="24" customHeight="1">
      <c r="A1127" s="27">
        <v>2220202</v>
      </c>
      <c r="B1127" s="28" t="s">
        <v>8</v>
      </c>
      <c r="C1127" s="18">
        <v>0</v>
      </c>
      <c r="D1127" s="18">
        <v>0</v>
      </c>
      <c r="E1127" s="45">
        <f t="shared" si="150"/>
        <v>0</v>
      </c>
      <c r="F1127" s="47"/>
    </row>
    <row r="1128" spans="1:6" ht="24" customHeight="1">
      <c r="A1128" s="27">
        <v>2220203</v>
      </c>
      <c r="B1128" s="28" t="s">
        <v>9</v>
      </c>
      <c r="C1128" s="18">
        <v>0</v>
      </c>
      <c r="D1128" s="18">
        <v>0</v>
      </c>
      <c r="E1128" s="45">
        <f t="shared" si="150"/>
        <v>0</v>
      </c>
      <c r="F1128" s="47"/>
    </row>
    <row r="1129" spans="1:6" ht="24" customHeight="1">
      <c r="A1129" s="27">
        <v>2220204</v>
      </c>
      <c r="B1129" s="28" t="s">
        <v>875</v>
      </c>
      <c r="C1129" s="18">
        <v>0</v>
      </c>
      <c r="D1129" s="18">
        <v>0</v>
      </c>
      <c r="E1129" s="45">
        <f t="shared" si="150"/>
        <v>0</v>
      </c>
      <c r="F1129" s="47"/>
    </row>
    <row r="1130" spans="1:6" ht="24" customHeight="1">
      <c r="A1130" s="27">
        <v>2220205</v>
      </c>
      <c r="B1130" s="28" t="s">
        <v>876</v>
      </c>
      <c r="C1130" s="18">
        <v>0</v>
      </c>
      <c r="D1130" s="18">
        <v>0</v>
      </c>
      <c r="E1130" s="45">
        <f t="shared" si="150"/>
        <v>0</v>
      </c>
      <c r="F1130" s="47"/>
    </row>
    <row r="1131" spans="1:6" ht="24" customHeight="1">
      <c r="A1131" s="27">
        <v>2220206</v>
      </c>
      <c r="B1131" s="28" t="s">
        <v>877</v>
      </c>
      <c r="C1131" s="18">
        <v>0</v>
      </c>
      <c r="D1131" s="18">
        <v>0</v>
      </c>
      <c r="E1131" s="45">
        <f t="shared" si="150"/>
        <v>0</v>
      </c>
      <c r="F1131" s="47"/>
    </row>
    <row r="1132" spans="1:6" ht="24" customHeight="1">
      <c r="A1132" s="27">
        <v>2220207</v>
      </c>
      <c r="B1132" s="28" t="s">
        <v>878</v>
      </c>
      <c r="C1132" s="18">
        <v>0</v>
      </c>
      <c r="D1132" s="18">
        <v>0</v>
      </c>
      <c r="E1132" s="45">
        <f t="shared" si="150"/>
        <v>0</v>
      </c>
      <c r="F1132" s="47"/>
    </row>
    <row r="1133" spans="1:6" ht="24" customHeight="1">
      <c r="A1133" s="27">
        <v>2220209</v>
      </c>
      <c r="B1133" s="28" t="s">
        <v>879</v>
      </c>
      <c r="C1133" s="18">
        <v>0</v>
      </c>
      <c r="D1133" s="18">
        <v>0</v>
      </c>
      <c r="E1133" s="45">
        <f t="shared" si="150"/>
        <v>0</v>
      </c>
      <c r="F1133" s="47"/>
    </row>
    <row r="1134" spans="1:6" ht="24" customHeight="1">
      <c r="A1134" s="27">
        <v>2220210</v>
      </c>
      <c r="B1134" s="28" t="s">
        <v>880</v>
      </c>
      <c r="C1134" s="18">
        <v>0</v>
      </c>
      <c r="D1134" s="18">
        <v>0</v>
      </c>
      <c r="E1134" s="45">
        <f t="shared" si="150"/>
        <v>0</v>
      </c>
      <c r="F1134" s="47"/>
    </row>
    <row r="1135" spans="1:6" ht="24" customHeight="1">
      <c r="A1135" s="27">
        <v>2220211</v>
      </c>
      <c r="B1135" s="28" t="s">
        <v>881</v>
      </c>
      <c r="C1135" s="18">
        <v>0</v>
      </c>
      <c r="D1135" s="18">
        <v>0</v>
      </c>
      <c r="E1135" s="45">
        <f t="shared" si="150"/>
        <v>0</v>
      </c>
      <c r="F1135" s="47"/>
    </row>
    <row r="1136" spans="1:6" ht="24" customHeight="1">
      <c r="A1136" s="27">
        <v>2220212</v>
      </c>
      <c r="B1136" s="28" t="s">
        <v>882</v>
      </c>
      <c r="C1136" s="18">
        <v>0</v>
      </c>
      <c r="D1136" s="18">
        <v>0</v>
      </c>
      <c r="E1136" s="45">
        <f t="shared" si="150"/>
        <v>0</v>
      </c>
      <c r="F1136" s="47"/>
    </row>
    <row r="1137" spans="1:6" ht="24" customHeight="1">
      <c r="A1137" s="27">
        <v>2220250</v>
      </c>
      <c r="B1137" s="28" t="s">
        <v>16</v>
      </c>
      <c r="C1137" s="18">
        <v>0</v>
      </c>
      <c r="D1137" s="18">
        <v>0</v>
      </c>
      <c r="E1137" s="45">
        <f t="shared" si="150"/>
        <v>0</v>
      </c>
      <c r="F1137" s="47"/>
    </row>
    <row r="1138" spans="1:6" ht="24" customHeight="1">
      <c r="A1138" s="27">
        <v>2220299</v>
      </c>
      <c r="B1138" s="28" t="s">
        <v>883</v>
      </c>
      <c r="C1138" s="18">
        <v>0</v>
      </c>
      <c r="D1138" s="18">
        <v>0</v>
      </c>
      <c r="E1138" s="45">
        <f t="shared" si="150"/>
        <v>0</v>
      </c>
      <c r="F1138" s="47"/>
    </row>
    <row r="1139" spans="1:6" ht="24" customHeight="1">
      <c r="A1139" s="29">
        <v>22204</v>
      </c>
      <c r="B1139" s="29" t="s">
        <v>884</v>
      </c>
      <c r="C1139" s="13">
        <f>SUM(C1140:C1144)</f>
        <v>0</v>
      </c>
      <c r="D1139" s="30">
        <f>SUM(D1140:D1144)</f>
        <v>0</v>
      </c>
      <c r="E1139" s="45">
        <f t="shared" si="150"/>
        <v>0</v>
      </c>
      <c r="F1139" s="47"/>
    </row>
    <row r="1140" spans="1:6" ht="24" customHeight="1">
      <c r="A1140" s="27">
        <v>2220401</v>
      </c>
      <c r="B1140" s="28" t="s">
        <v>885</v>
      </c>
      <c r="C1140" s="18"/>
      <c r="D1140" s="18"/>
      <c r="E1140" s="45">
        <f t="shared" si="150"/>
        <v>0</v>
      </c>
      <c r="F1140" s="47"/>
    </row>
    <row r="1141" spans="1:6" ht="24" customHeight="1">
      <c r="A1141" s="27">
        <v>2220402</v>
      </c>
      <c r="B1141" s="28" t="s">
        <v>886</v>
      </c>
      <c r="C1141" s="18"/>
      <c r="D1141" s="18"/>
      <c r="E1141" s="45">
        <f t="shared" si="150"/>
        <v>0</v>
      </c>
      <c r="F1141" s="47"/>
    </row>
    <row r="1142" spans="1:6" ht="24" customHeight="1">
      <c r="A1142" s="27">
        <v>2220403</v>
      </c>
      <c r="B1142" s="28" t="s">
        <v>887</v>
      </c>
      <c r="C1142" s="18"/>
      <c r="D1142" s="18"/>
      <c r="E1142" s="45">
        <f t="shared" si="150"/>
        <v>0</v>
      </c>
      <c r="F1142" s="47"/>
    </row>
    <row r="1143" spans="1:6" ht="24" customHeight="1">
      <c r="A1143" s="27">
        <v>2220404</v>
      </c>
      <c r="B1143" s="28" t="s">
        <v>888</v>
      </c>
      <c r="C1143" s="18"/>
      <c r="D1143" s="18"/>
      <c r="E1143" s="45">
        <f t="shared" si="150"/>
        <v>0</v>
      </c>
      <c r="F1143" s="47"/>
    </row>
    <row r="1144" spans="1:6" ht="24" customHeight="1">
      <c r="A1144" s="27">
        <v>2220499</v>
      </c>
      <c r="B1144" s="28" t="s">
        <v>889</v>
      </c>
      <c r="C1144" s="18"/>
      <c r="D1144" s="18"/>
      <c r="E1144" s="45">
        <f t="shared" si="150"/>
        <v>0</v>
      </c>
      <c r="F1144" s="47"/>
    </row>
    <row r="1145" spans="1:6" ht="24" customHeight="1">
      <c r="A1145" s="27">
        <v>22205</v>
      </c>
      <c r="B1145" s="29" t="s">
        <v>890</v>
      </c>
      <c r="C1145" s="24">
        <f>C1146</f>
        <v>0</v>
      </c>
      <c r="D1145" s="18">
        <f>D1146</f>
        <v>0</v>
      </c>
      <c r="E1145" s="45">
        <f t="shared" si="150"/>
        <v>0</v>
      </c>
      <c r="F1145" s="47"/>
    </row>
    <row r="1146" spans="1:6" ht="24" customHeight="1">
      <c r="A1146" s="27">
        <v>2220509</v>
      </c>
      <c r="B1146" s="28" t="s">
        <v>891</v>
      </c>
      <c r="C1146" s="18"/>
      <c r="D1146" s="18"/>
      <c r="E1146" s="45">
        <f t="shared" si="150"/>
        <v>0</v>
      </c>
      <c r="F1146" s="47"/>
    </row>
    <row r="1147" spans="1:6" ht="24" customHeight="1">
      <c r="A1147" s="29">
        <v>227</v>
      </c>
      <c r="B1147" s="29" t="s">
        <v>892</v>
      </c>
      <c r="C1147" s="13">
        <v>0</v>
      </c>
      <c r="D1147" s="30">
        <v>0</v>
      </c>
      <c r="E1147" s="45">
        <f t="shared" si="150"/>
        <v>0</v>
      </c>
      <c r="F1147" s="47"/>
    </row>
    <row r="1148" spans="1:6" ht="24" customHeight="1">
      <c r="A1148" s="29">
        <v>229</v>
      </c>
      <c r="B1148" s="29" t="s">
        <v>893</v>
      </c>
      <c r="C1148" s="13">
        <f>SUM(C1149,C1150)</f>
        <v>0</v>
      </c>
      <c r="D1148" s="30">
        <f>SUM(D1149,D1150)</f>
        <v>0</v>
      </c>
      <c r="E1148" s="45">
        <f t="shared" si="150"/>
        <v>0</v>
      </c>
      <c r="F1148" s="47"/>
    </row>
    <row r="1149" spans="1:6" ht="24" customHeight="1">
      <c r="A1149" s="29">
        <v>22902</v>
      </c>
      <c r="B1149" s="29" t="s">
        <v>894</v>
      </c>
      <c r="C1149" s="24">
        <v>0</v>
      </c>
      <c r="D1149" s="18">
        <v>0</v>
      </c>
      <c r="E1149" s="45">
        <f t="shared" si="150"/>
        <v>0</v>
      </c>
      <c r="F1149" s="47"/>
    </row>
    <row r="1150" spans="1:6" ht="24" customHeight="1">
      <c r="A1150" s="29">
        <v>22999</v>
      </c>
      <c r="B1150" s="29" t="s">
        <v>895</v>
      </c>
      <c r="C1150" s="24">
        <f>C1151</f>
        <v>0</v>
      </c>
      <c r="D1150" s="18">
        <f>D1151</f>
        <v>0</v>
      </c>
      <c r="E1150" s="45">
        <f t="shared" si="150"/>
        <v>0</v>
      </c>
      <c r="F1150" s="47"/>
    </row>
    <row r="1151" spans="1:6" ht="24" customHeight="1">
      <c r="A1151" s="27">
        <v>2299901</v>
      </c>
      <c r="B1151" s="28" t="s">
        <v>896</v>
      </c>
      <c r="C1151" s="18"/>
      <c r="D1151" s="18"/>
      <c r="E1151" s="45">
        <f t="shared" si="150"/>
        <v>0</v>
      </c>
      <c r="F1151" s="47"/>
    </row>
    <row r="1152" spans="1:6" ht="24" customHeight="1">
      <c r="A1152" s="29">
        <v>232</v>
      </c>
      <c r="B1152" s="29" t="s">
        <v>897</v>
      </c>
      <c r="C1152" s="13">
        <f>C1153</f>
        <v>0</v>
      </c>
      <c r="D1152" s="30">
        <f>D1153</f>
        <v>0</v>
      </c>
      <c r="E1152" s="45">
        <f t="shared" si="150"/>
        <v>0</v>
      </c>
      <c r="F1152" s="47"/>
    </row>
    <row r="1153" spans="1:6" ht="24" customHeight="1">
      <c r="A1153" s="29">
        <v>23203</v>
      </c>
      <c r="B1153" s="29" t="s">
        <v>898</v>
      </c>
      <c r="C1153" s="13">
        <f>SUM(C1154:C1155)</f>
        <v>0</v>
      </c>
      <c r="D1153" s="30">
        <f>SUM(D1154:D1155)</f>
        <v>0</v>
      </c>
      <c r="E1153" s="45">
        <f t="shared" si="150"/>
        <v>0</v>
      </c>
      <c r="F1153" s="47"/>
    </row>
    <row r="1154" spans="1:6" ht="24" customHeight="1">
      <c r="A1154" s="27">
        <v>2320301</v>
      </c>
      <c r="B1154" s="28" t="s">
        <v>899</v>
      </c>
      <c r="C1154" s="18"/>
      <c r="D1154" s="18"/>
      <c r="E1154" s="45">
        <f t="shared" si="150"/>
        <v>0</v>
      </c>
      <c r="F1154" s="47"/>
    </row>
    <row r="1155" spans="1:6" ht="24" customHeight="1">
      <c r="A1155" s="27">
        <v>2320304</v>
      </c>
      <c r="B1155" s="28" t="s">
        <v>900</v>
      </c>
      <c r="C1155" s="18">
        <v>0</v>
      </c>
      <c r="D1155" s="18">
        <v>0</v>
      </c>
      <c r="E1155" s="45">
        <f t="shared" si="150"/>
        <v>0</v>
      </c>
      <c r="F1155" s="47"/>
    </row>
    <row r="1156" spans="1:6" ht="24" customHeight="1">
      <c r="A1156" s="29">
        <v>233</v>
      </c>
      <c r="B1156" s="29" t="s">
        <v>901</v>
      </c>
      <c r="C1156" s="13">
        <f>C1157</f>
        <v>0</v>
      </c>
      <c r="D1156" s="30">
        <f>D1157</f>
        <v>0</v>
      </c>
      <c r="E1156" s="45">
        <f t="shared" si="150"/>
        <v>0</v>
      </c>
      <c r="F1156" s="47"/>
    </row>
    <row r="1157" spans="1:6" ht="24" customHeight="1">
      <c r="A1157" s="29">
        <v>23303</v>
      </c>
      <c r="B1157" s="29" t="s">
        <v>902</v>
      </c>
      <c r="C1157" s="13"/>
      <c r="D1157" s="30"/>
      <c r="E1157" s="45">
        <f t="shared" si="150"/>
        <v>0</v>
      </c>
      <c r="F1157" s="47"/>
    </row>
    <row r="1158" spans="1:6" s="130" customFormat="1" ht="19.899999999999999" customHeight="1">
      <c r="A1158" s="127" t="s">
        <v>903</v>
      </c>
      <c r="B1158" s="128"/>
      <c r="C1158" s="129">
        <f>C1159+C1160</f>
        <v>0</v>
      </c>
      <c r="D1158" s="129">
        <f>D1159+D1160</f>
        <v>631</v>
      </c>
      <c r="E1158" s="129">
        <f>E1159+E1160</f>
        <v>479</v>
      </c>
      <c r="F1158" s="126"/>
    </row>
    <row r="1159" spans="1:6" s="130" customFormat="1" ht="19.899999999999999" customHeight="1">
      <c r="A1159" s="122">
        <v>2300601</v>
      </c>
      <c r="B1159" s="123" t="s">
        <v>904</v>
      </c>
      <c r="C1159" s="124"/>
      <c r="D1159" s="124"/>
      <c r="E1159" s="125">
        <f t="shared" ref="E1158:E1170" si="153">D1159-C1159</f>
        <v>0</v>
      </c>
      <c r="F1159" s="126"/>
    </row>
    <row r="1160" spans="1:6" s="130" customFormat="1" ht="19.899999999999999" customHeight="1">
      <c r="A1160" s="122">
        <v>2300602</v>
      </c>
      <c r="B1160" s="123" t="s">
        <v>905</v>
      </c>
      <c r="C1160" s="124">
        <f>C1161+C1162+C1163</f>
        <v>0</v>
      </c>
      <c r="D1160" s="124">
        <f>D1161+D1162+D1163</f>
        <v>631</v>
      </c>
      <c r="E1160" s="125">
        <v>479</v>
      </c>
      <c r="F1160" s="126"/>
    </row>
    <row r="1161" spans="1:6" s="130" customFormat="1" ht="19.899999999999999" customHeight="1">
      <c r="A1161" s="122"/>
      <c r="B1161" s="123" t="s">
        <v>906</v>
      </c>
      <c r="C1161" s="124"/>
      <c r="D1161" s="131">
        <v>75</v>
      </c>
      <c r="E1161" s="45">
        <f t="shared" si="153"/>
        <v>75</v>
      </c>
      <c r="F1161" s="126"/>
    </row>
    <row r="1162" spans="1:6" s="130" customFormat="1" ht="19.899999999999999" customHeight="1">
      <c r="A1162" s="122"/>
      <c r="B1162" s="123" t="s">
        <v>907</v>
      </c>
      <c r="C1162" s="124"/>
      <c r="D1162" s="131">
        <v>104</v>
      </c>
      <c r="E1162" s="45">
        <v>70</v>
      </c>
      <c r="F1162" s="126"/>
    </row>
    <row r="1163" spans="1:6" s="130" customFormat="1" ht="19.899999999999999" customHeight="1">
      <c r="A1163" s="122"/>
      <c r="B1163" s="123" t="s">
        <v>908</v>
      </c>
      <c r="C1163" s="124"/>
      <c r="D1163" s="131">
        <v>452</v>
      </c>
      <c r="E1163" s="45">
        <v>334</v>
      </c>
      <c r="F1163" s="126"/>
    </row>
    <row r="1164" spans="1:6" s="130" customFormat="1" ht="19.899999999999999" customHeight="1">
      <c r="A1164" s="127" t="s">
        <v>909</v>
      </c>
      <c r="B1164" s="128"/>
      <c r="C1164" s="129">
        <f>C1165</f>
        <v>0</v>
      </c>
      <c r="D1164" s="129">
        <f>D1165</f>
        <v>0</v>
      </c>
      <c r="E1164" s="125">
        <f t="shared" si="153"/>
        <v>0</v>
      </c>
      <c r="F1164" s="126"/>
    </row>
    <row r="1165" spans="1:6" s="130" customFormat="1" ht="19.899999999999999" customHeight="1">
      <c r="A1165" s="128">
        <v>23103</v>
      </c>
      <c r="B1165" s="128" t="s">
        <v>910</v>
      </c>
      <c r="C1165" s="124">
        <f>SUM(C1166:C1166)</f>
        <v>0</v>
      </c>
      <c r="D1165" s="124">
        <f>SUM(D1166:D1166)</f>
        <v>0</v>
      </c>
      <c r="E1165" s="125">
        <f t="shared" si="153"/>
        <v>0</v>
      </c>
      <c r="F1165" s="126"/>
    </row>
    <row r="1166" spans="1:6" s="130" customFormat="1" ht="19.899999999999999" customHeight="1">
      <c r="A1166" s="122">
        <v>2310301</v>
      </c>
      <c r="B1166" s="123" t="s">
        <v>911</v>
      </c>
      <c r="C1166" s="124"/>
      <c r="D1166" s="124"/>
      <c r="E1166" s="125">
        <f t="shared" si="153"/>
        <v>0</v>
      </c>
      <c r="F1166" s="126"/>
    </row>
    <row r="1167" spans="1:6" s="130" customFormat="1" ht="19.899999999999999" customHeight="1">
      <c r="A1167" s="132" t="s">
        <v>912</v>
      </c>
      <c r="B1167" s="133"/>
      <c r="C1167" s="124">
        <f>C1168</f>
        <v>0</v>
      </c>
      <c r="D1167" s="124">
        <f>D1168</f>
        <v>0</v>
      </c>
      <c r="E1167" s="125">
        <f t="shared" si="153"/>
        <v>0</v>
      </c>
      <c r="F1167" s="126"/>
    </row>
    <row r="1168" spans="1:6" s="130" customFormat="1" ht="19.899999999999999" customHeight="1">
      <c r="A1168" s="122">
        <v>23009</v>
      </c>
      <c r="B1168" s="134" t="s">
        <v>913</v>
      </c>
      <c r="C1168" s="124"/>
      <c r="D1168" s="124"/>
      <c r="E1168" s="125">
        <f t="shared" si="153"/>
        <v>0</v>
      </c>
      <c r="F1168" s="126"/>
    </row>
    <row r="1169" spans="1:6" s="135" customFormat="1" ht="25.5" customHeight="1">
      <c r="A1169" s="127" t="s">
        <v>914</v>
      </c>
      <c r="B1169" s="127"/>
      <c r="C1169" s="129"/>
      <c r="D1169" s="129"/>
      <c r="E1169" s="125">
        <f t="shared" si="153"/>
        <v>0</v>
      </c>
      <c r="F1169" s="126"/>
    </row>
    <row r="1170" spans="1:6" ht="25.5" customHeight="1">
      <c r="A1170" s="147" t="s">
        <v>915</v>
      </c>
      <c r="B1170" s="147"/>
      <c r="C1170" s="30">
        <f>C1169+C1167+C1164+C1158+C5</f>
        <v>0</v>
      </c>
      <c r="D1170" s="119">
        <f t="shared" ref="D1170:E1170" si="154">D5+D1158</f>
        <v>9692.4000000000015</v>
      </c>
      <c r="E1170" s="119">
        <f t="shared" si="154"/>
        <v>16012</v>
      </c>
      <c r="F1170" s="47"/>
    </row>
  </sheetData>
  <mergeCells count="2">
    <mergeCell ref="A1170:B1170"/>
    <mergeCell ref="A2:F2"/>
  </mergeCells>
  <phoneticPr fontId="3" type="noConversion"/>
  <dataValidations count="1">
    <dataValidation type="whole" allowBlank="1" showInputMessage="1" showErrorMessage="1" error="请输入整数！" sqref="C197:D197 C405:D412 C147:C161 C140:C142 C503:D503 C429:D429 C421:D421 C423:D423 C419:D419 C357:D357 C505:D505 C6 C530 C246:D246 C277 D147:D151 D141:D142 D153:D161">
      <formula1>-100000000</formula1>
      <formula2>100000000</formula2>
    </dataValidation>
  </dataValidations>
  <pageMargins left="0.7" right="0.7" top="0.75" bottom="0.75" header="0.3" footer="0.3"/>
  <pageSetup paperSize="9" scale="92" fitToHeight="0" orientation="portrait" r:id="rId1"/>
  <ignoredErrors>
    <ignoredError sqref="E115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topLeftCell="A22" workbookViewId="0">
      <selection activeCell="I9" sqref="I9"/>
    </sheetView>
  </sheetViews>
  <sheetFormatPr defaultColWidth="9" defaultRowHeight="14.25"/>
  <cols>
    <col min="1" max="1" width="7.75" style="34" customWidth="1"/>
    <col min="2" max="2" width="34" style="34" customWidth="1"/>
    <col min="3" max="3" width="12.625" style="34" customWidth="1"/>
    <col min="4" max="6" width="11.125" style="34" customWidth="1"/>
    <col min="7" max="16384" width="9" style="34"/>
  </cols>
  <sheetData>
    <row r="1" spans="1:6">
      <c r="A1" s="33" t="s">
        <v>916</v>
      </c>
    </row>
    <row r="2" spans="1:6" ht="25.5">
      <c r="A2" s="148" t="s">
        <v>1081</v>
      </c>
      <c r="B2" s="148"/>
      <c r="C2" s="148"/>
      <c r="D2" s="148"/>
      <c r="E2" s="148"/>
      <c r="F2" s="148"/>
    </row>
    <row r="3" spans="1:6" ht="18.75" customHeight="1">
      <c r="B3" s="5" t="s">
        <v>917</v>
      </c>
      <c r="E3" s="65" t="s">
        <v>997</v>
      </c>
    </row>
    <row r="4" spans="1:6" s="3" customFormat="1" ht="31.15" customHeight="1">
      <c r="A4" s="35" t="s">
        <v>918</v>
      </c>
      <c r="B4" s="35" t="s">
        <v>919</v>
      </c>
      <c r="C4" s="120" t="s">
        <v>1076</v>
      </c>
      <c r="D4" s="48" t="s">
        <v>994</v>
      </c>
      <c r="E4" s="121" t="s">
        <v>1079</v>
      </c>
      <c r="F4" s="49" t="s">
        <v>993</v>
      </c>
    </row>
    <row r="5" spans="1:6" s="38" customFormat="1" ht="19.899999999999999" customHeight="1">
      <c r="A5" s="149" t="s">
        <v>920</v>
      </c>
      <c r="B5" s="150"/>
      <c r="C5" s="36">
        <f>C6+C11+C22+C30+C37+C41+C44+C48+C51+C57+C60+C65+C68+C73+C76</f>
        <v>0</v>
      </c>
      <c r="D5" s="36">
        <f t="shared" ref="D5" si="0">D6+D11+D37+D41+D44+D48+D51+D57+D60+D65+D68+D73+D76</f>
        <v>9061</v>
      </c>
      <c r="E5" s="45">
        <v>15533</v>
      </c>
      <c r="F5" s="47"/>
    </row>
    <row r="6" spans="1:6" s="38" customFormat="1" ht="19.899999999999999" customHeight="1">
      <c r="A6" s="39">
        <v>501</v>
      </c>
      <c r="B6" s="39" t="s">
        <v>921</v>
      </c>
      <c r="C6" s="37">
        <f>SUM(C7:C10)</f>
        <v>0</v>
      </c>
      <c r="D6" s="40">
        <f t="shared" ref="D6" si="1">SUM(D7:D10)</f>
        <v>3070</v>
      </c>
      <c r="E6" s="45">
        <v>3650</v>
      </c>
      <c r="F6" s="47"/>
    </row>
    <row r="7" spans="1:6" s="44" customFormat="1" ht="19.899999999999999" customHeight="1">
      <c r="A7" s="41">
        <v>50101</v>
      </c>
      <c r="B7" s="42" t="s">
        <v>1062</v>
      </c>
      <c r="C7" s="43"/>
      <c r="D7" s="43">
        <v>2426</v>
      </c>
      <c r="E7" s="45">
        <v>2884</v>
      </c>
      <c r="F7" s="47"/>
    </row>
    <row r="8" spans="1:6" s="44" customFormat="1" ht="19.899999999999999" customHeight="1">
      <c r="A8" s="41">
        <v>50102</v>
      </c>
      <c r="B8" s="42" t="s">
        <v>1064</v>
      </c>
      <c r="C8" s="43"/>
      <c r="D8" s="43">
        <v>416</v>
      </c>
      <c r="E8" s="45">
        <v>523</v>
      </c>
      <c r="F8" s="47"/>
    </row>
    <row r="9" spans="1:6" s="44" customFormat="1" ht="19.899999999999999" customHeight="1">
      <c r="A9" s="41">
        <v>50103</v>
      </c>
      <c r="B9" s="42" t="s">
        <v>1065</v>
      </c>
      <c r="C9" s="43"/>
      <c r="D9" s="43">
        <v>228</v>
      </c>
      <c r="E9" s="45">
        <v>243</v>
      </c>
      <c r="F9" s="47"/>
    </row>
    <row r="10" spans="1:6" s="44" customFormat="1" ht="19.899999999999999" customHeight="1">
      <c r="A10" s="41">
        <v>50199</v>
      </c>
      <c r="B10" s="42" t="s">
        <v>922</v>
      </c>
      <c r="C10" s="43"/>
      <c r="D10" s="43"/>
      <c r="E10" s="45">
        <f t="shared" ref="E10:E69" si="2">D10-C10</f>
        <v>0</v>
      </c>
      <c r="F10" s="47"/>
    </row>
    <row r="11" spans="1:6" s="38" customFormat="1" ht="19.899999999999999" customHeight="1">
      <c r="A11" s="39">
        <v>502</v>
      </c>
      <c r="B11" s="39" t="s">
        <v>923</v>
      </c>
      <c r="C11" s="37">
        <f>SUM(C12:C21)</f>
        <v>0</v>
      </c>
      <c r="D11" s="40">
        <f t="shared" ref="D11" si="3">SUM(D12:D21)</f>
        <v>1866</v>
      </c>
      <c r="E11" s="45">
        <v>5023</v>
      </c>
      <c r="F11" s="47"/>
    </row>
    <row r="12" spans="1:6" s="44" customFormat="1" ht="19.899999999999999" customHeight="1">
      <c r="A12" s="41">
        <v>50201</v>
      </c>
      <c r="B12" s="42" t="s">
        <v>1063</v>
      </c>
      <c r="C12" s="43"/>
      <c r="D12" s="43">
        <v>174</v>
      </c>
      <c r="E12" s="45">
        <v>2585</v>
      </c>
      <c r="F12" s="47"/>
    </row>
    <row r="13" spans="1:6" s="44" customFormat="1" ht="19.899999999999999" customHeight="1">
      <c r="A13" s="41">
        <v>50202</v>
      </c>
      <c r="B13" s="42" t="s">
        <v>924</v>
      </c>
      <c r="C13" s="43"/>
      <c r="D13" s="43">
        <v>36</v>
      </c>
      <c r="E13" s="45">
        <v>55</v>
      </c>
      <c r="F13" s="47"/>
    </row>
    <row r="14" spans="1:6" s="44" customFormat="1" ht="19.899999999999999" customHeight="1">
      <c r="A14" s="41">
        <v>50203</v>
      </c>
      <c r="B14" s="42" t="s">
        <v>925</v>
      </c>
      <c r="C14" s="43"/>
      <c r="D14" s="43">
        <v>35</v>
      </c>
      <c r="E14" s="45">
        <v>51</v>
      </c>
      <c r="F14" s="47"/>
    </row>
    <row r="15" spans="1:6" s="44" customFormat="1" ht="19.899999999999999" customHeight="1">
      <c r="A15" s="41">
        <v>50204</v>
      </c>
      <c r="B15" s="42" t="s">
        <v>926</v>
      </c>
      <c r="C15" s="43"/>
      <c r="D15" s="43">
        <v>30</v>
      </c>
      <c r="E15" s="45">
        <v>603</v>
      </c>
      <c r="F15" s="47"/>
    </row>
    <row r="16" spans="1:6" s="44" customFormat="1" ht="19.899999999999999" customHeight="1">
      <c r="A16" s="41">
        <v>50205</v>
      </c>
      <c r="B16" s="42" t="s">
        <v>927</v>
      </c>
      <c r="C16" s="43"/>
      <c r="D16" s="43"/>
      <c r="E16" s="45">
        <v>285</v>
      </c>
      <c r="F16" s="47"/>
    </row>
    <row r="17" spans="1:6" s="44" customFormat="1" ht="19.899999999999999" customHeight="1">
      <c r="A17" s="41">
        <v>50206</v>
      </c>
      <c r="B17" s="42" t="s">
        <v>928</v>
      </c>
      <c r="C17" s="43"/>
      <c r="D17" s="43">
        <v>57</v>
      </c>
      <c r="E17" s="45">
        <f t="shared" si="2"/>
        <v>57</v>
      </c>
      <c r="F17" s="47"/>
    </row>
    <row r="18" spans="1:6" s="44" customFormat="1" ht="19.899999999999999" customHeight="1">
      <c r="A18" s="41">
        <v>50207</v>
      </c>
      <c r="B18" s="42" t="s">
        <v>929</v>
      </c>
      <c r="C18" s="43"/>
      <c r="D18" s="43"/>
      <c r="E18" s="45">
        <f t="shared" si="2"/>
        <v>0</v>
      </c>
      <c r="F18" s="47"/>
    </row>
    <row r="19" spans="1:6" s="44" customFormat="1" ht="19.899999999999999" customHeight="1">
      <c r="A19" s="41">
        <v>50208</v>
      </c>
      <c r="B19" s="42" t="s">
        <v>930</v>
      </c>
      <c r="C19" s="43"/>
      <c r="D19" s="43">
        <v>30</v>
      </c>
      <c r="E19" s="45">
        <f t="shared" si="2"/>
        <v>30</v>
      </c>
      <c r="F19" s="47"/>
    </row>
    <row r="20" spans="1:6" s="44" customFormat="1" ht="19.899999999999999" customHeight="1">
      <c r="A20" s="41">
        <v>50209</v>
      </c>
      <c r="B20" s="42" t="s">
        <v>1066</v>
      </c>
      <c r="C20" s="43"/>
      <c r="D20" s="43">
        <v>46</v>
      </c>
      <c r="E20" s="45">
        <v>1063</v>
      </c>
      <c r="F20" s="47"/>
    </row>
    <row r="21" spans="1:6" s="44" customFormat="1" ht="19.899999999999999" customHeight="1">
      <c r="A21" s="41">
        <v>50299</v>
      </c>
      <c r="B21" s="42" t="s">
        <v>931</v>
      </c>
      <c r="C21" s="43"/>
      <c r="D21" s="43">
        <v>1458</v>
      </c>
      <c r="E21" s="45">
        <v>880</v>
      </c>
      <c r="F21" s="47"/>
    </row>
    <row r="22" spans="1:6" s="38" customFormat="1" ht="19.899999999999999" customHeight="1">
      <c r="A22" s="39">
        <v>503</v>
      </c>
      <c r="B22" s="39" t="s">
        <v>932</v>
      </c>
      <c r="C22" s="37">
        <f>SUM(C23:C29)</f>
        <v>0</v>
      </c>
      <c r="D22" s="40">
        <f t="shared" ref="D22" si="4">SUM(D23:D29)</f>
        <v>0</v>
      </c>
      <c r="E22" s="45">
        <v>1521</v>
      </c>
      <c r="F22" s="47"/>
    </row>
    <row r="23" spans="1:6" s="44" customFormat="1" ht="19.899999999999999" customHeight="1">
      <c r="A23" s="41">
        <v>50301</v>
      </c>
      <c r="B23" s="42" t="s">
        <v>933</v>
      </c>
      <c r="C23" s="43"/>
      <c r="D23" s="43"/>
      <c r="E23" s="45">
        <v>255</v>
      </c>
      <c r="F23" s="47"/>
    </row>
    <row r="24" spans="1:6" s="44" customFormat="1" ht="19.899999999999999" customHeight="1">
      <c r="A24" s="41">
        <v>50302</v>
      </c>
      <c r="B24" s="42" t="s">
        <v>934</v>
      </c>
      <c r="C24" s="43"/>
      <c r="D24" s="43"/>
      <c r="E24" s="45">
        <v>1218</v>
      </c>
      <c r="F24" s="47"/>
    </row>
    <row r="25" spans="1:6" s="44" customFormat="1" ht="19.899999999999999" customHeight="1">
      <c r="A25" s="41">
        <v>50303</v>
      </c>
      <c r="B25" s="42" t="s">
        <v>935</v>
      </c>
      <c r="C25" s="43"/>
      <c r="D25" s="43"/>
      <c r="E25" s="45">
        <f t="shared" si="2"/>
        <v>0</v>
      </c>
      <c r="F25" s="47"/>
    </row>
    <row r="26" spans="1:6" s="44" customFormat="1" ht="19.899999999999999" customHeight="1">
      <c r="A26" s="41">
        <v>50304</v>
      </c>
      <c r="B26" s="42" t="s">
        <v>936</v>
      </c>
      <c r="C26" s="43"/>
      <c r="D26" s="43"/>
      <c r="E26" s="45">
        <f t="shared" si="2"/>
        <v>0</v>
      </c>
      <c r="F26" s="47"/>
    </row>
    <row r="27" spans="1:6" s="44" customFormat="1" ht="19.899999999999999" customHeight="1">
      <c r="A27" s="41">
        <v>50305</v>
      </c>
      <c r="B27" s="42" t="s">
        <v>937</v>
      </c>
      <c r="C27" s="43"/>
      <c r="D27" s="43"/>
      <c r="E27" s="45">
        <f t="shared" si="2"/>
        <v>0</v>
      </c>
      <c r="F27" s="47"/>
    </row>
    <row r="28" spans="1:6" s="38" customFormat="1" ht="19.899999999999999" customHeight="1">
      <c r="A28" s="41">
        <v>50306</v>
      </c>
      <c r="B28" s="42" t="s">
        <v>938</v>
      </c>
      <c r="C28" s="43"/>
      <c r="D28" s="43"/>
      <c r="E28" s="45">
        <v>48</v>
      </c>
      <c r="F28" s="47"/>
    </row>
    <row r="29" spans="1:6" s="44" customFormat="1" ht="19.899999999999999" customHeight="1">
      <c r="A29" s="41">
        <v>50399</v>
      </c>
      <c r="B29" s="42" t="s">
        <v>939</v>
      </c>
      <c r="C29" s="43"/>
      <c r="D29" s="43"/>
      <c r="E29" s="45">
        <f t="shared" si="2"/>
        <v>0</v>
      </c>
      <c r="F29" s="47"/>
    </row>
    <row r="30" spans="1:6" s="38" customFormat="1" ht="19.899999999999999" customHeight="1">
      <c r="A30" s="39">
        <v>504</v>
      </c>
      <c r="B30" s="39" t="s">
        <v>940</v>
      </c>
      <c r="C30" s="37">
        <f>SUM(C31:C36)</f>
        <v>0</v>
      </c>
      <c r="D30" s="40">
        <f t="shared" ref="D30" si="5">SUM(D31:D36)</f>
        <v>0</v>
      </c>
      <c r="E30" s="45">
        <f t="shared" si="2"/>
        <v>0</v>
      </c>
      <c r="F30" s="47"/>
    </row>
    <row r="31" spans="1:6" s="44" customFormat="1" ht="19.899999999999999" customHeight="1">
      <c r="A31" s="41">
        <v>50401</v>
      </c>
      <c r="B31" s="42" t="s">
        <v>933</v>
      </c>
      <c r="C31" s="43"/>
      <c r="D31" s="43"/>
      <c r="E31" s="45">
        <f t="shared" si="2"/>
        <v>0</v>
      </c>
      <c r="F31" s="47"/>
    </row>
    <row r="32" spans="1:6" s="44" customFormat="1" ht="19.899999999999999" customHeight="1">
      <c r="A32" s="41">
        <v>50402</v>
      </c>
      <c r="B32" s="42" t="s">
        <v>934</v>
      </c>
      <c r="C32" s="43"/>
      <c r="D32" s="43"/>
      <c r="E32" s="45">
        <f t="shared" si="2"/>
        <v>0</v>
      </c>
      <c r="F32" s="47"/>
    </row>
    <row r="33" spans="1:6" s="44" customFormat="1" ht="19.899999999999999" customHeight="1">
      <c r="A33" s="41">
        <v>50403</v>
      </c>
      <c r="B33" s="42" t="s">
        <v>935</v>
      </c>
      <c r="C33" s="43"/>
      <c r="D33" s="43"/>
      <c r="E33" s="45">
        <f t="shared" si="2"/>
        <v>0</v>
      </c>
      <c r="F33" s="47"/>
    </row>
    <row r="34" spans="1:6" s="44" customFormat="1" ht="19.899999999999999" customHeight="1">
      <c r="A34" s="41">
        <v>50404</v>
      </c>
      <c r="B34" s="42" t="s">
        <v>937</v>
      </c>
      <c r="C34" s="43"/>
      <c r="D34" s="43"/>
      <c r="E34" s="45">
        <f t="shared" si="2"/>
        <v>0</v>
      </c>
      <c r="F34" s="47"/>
    </row>
    <row r="35" spans="1:6" s="44" customFormat="1" ht="19.899999999999999" customHeight="1">
      <c r="A35" s="41">
        <v>50405</v>
      </c>
      <c r="B35" s="42" t="s">
        <v>938</v>
      </c>
      <c r="C35" s="43"/>
      <c r="D35" s="43"/>
      <c r="E35" s="45">
        <f t="shared" si="2"/>
        <v>0</v>
      </c>
      <c r="F35" s="47"/>
    </row>
    <row r="36" spans="1:6" s="44" customFormat="1" ht="19.899999999999999" customHeight="1">
      <c r="A36" s="41">
        <v>50499</v>
      </c>
      <c r="B36" s="42" t="s">
        <v>939</v>
      </c>
      <c r="C36" s="43"/>
      <c r="D36" s="43"/>
      <c r="E36" s="45">
        <f t="shared" si="2"/>
        <v>0</v>
      </c>
      <c r="F36" s="47"/>
    </row>
    <row r="37" spans="1:6" s="38" customFormat="1" ht="19.899999999999999" customHeight="1">
      <c r="A37" s="39">
        <v>505</v>
      </c>
      <c r="B37" s="39" t="s">
        <v>941</v>
      </c>
      <c r="C37" s="37">
        <f>SUM(C38:C40)</f>
        <v>0</v>
      </c>
      <c r="D37" s="40">
        <f t="shared" ref="D37" si="6">SUM(D38:D40)</f>
        <v>396</v>
      </c>
      <c r="E37" s="45">
        <v>0</v>
      </c>
      <c r="F37" s="47"/>
    </row>
    <row r="38" spans="1:6" s="44" customFormat="1" ht="19.899999999999999" customHeight="1">
      <c r="A38" s="41">
        <v>50501</v>
      </c>
      <c r="B38" s="42" t="s">
        <v>942</v>
      </c>
      <c r="C38" s="43"/>
      <c r="D38" s="43"/>
      <c r="E38" s="45">
        <f t="shared" si="2"/>
        <v>0</v>
      </c>
      <c r="F38" s="47"/>
    </row>
    <row r="39" spans="1:6" s="44" customFormat="1" ht="19.899999999999999" customHeight="1">
      <c r="A39" s="41">
        <v>50502</v>
      </c>
      <c r="B39" s="42" t="s">
        <v>943</v>
      </c>
      <c r="C39" s="43"/>
      <c r="D39" s="43">
        <v>396</v>
      </c>
      <c r="E39" s="45">
        <v>0</v>
      </c>
      <c r="F39" s="47"/>
    </row>
    <row r="40" spans="1:6" s="44" customFormat="1" ht="19.899999999999999" customHeight="1">
      <c r="A40" s="41">
        <v>50599</v>
      </c>
      <c r="B40" s="42" t="s">
        <v>944</v>
      </c>
      <c r="C40" s="43"/>
      <c r="D40" s="43"/>
      <c r="E40" s="45">
        <f t="shared" si="2"/>
        <v>0</v>
      </c>
      <c r="F40" s="47"/>
    </row>
    <row r="41" spans="1:6" s="38" customFormat="1" ht="19.899999999999999" customHeight="1">
      <c r="A41" s="39">
        <v>506</v>
      </c>
      <c r="B41" s="39" t="s">
        <v>945</v>
      </c>
      <c r="C41" s="37">
        <f>SUM(C42:C43)</f>
        <v>0</v>
      </c>
      <c r="D41" s="40">
        <f>SUM(D42:D43)</f>
        <v>0</v>
      </c>
      <c r="E41" s="45">
        <f t="shared" si="2"/>
        <v>0</v>
      </c>
      <c r="F41" s="47"/>
    </row>
    <row r="42" spans="1:6" s="44" customFormat="1" ht="19.899999999999999" customHeight="1">
      <c r="A42" s="41">
        <v>50601</v>
      </c>
      <c r="B42" s="42" t="s">
        <v>946</v>
      </c>
      <c r="C42" s="43"/>
      <c r="D42" s="43"/>
      <c r="E42" s="45">
        <f t="shared" si="2"/>
        <v>0</v>
      </c>
      <c r="F42" s="47"/>
    </row>
    <row r="43" spans="1:6" s="44" customFormat="1" ht="19.899999999999999" customHeight="1">
      <c r="A43" s="41">
        <v>50602</v>
      </c>
      <c r="B43" s="42" t="s">
        <v>947</v>
      </c>
      <c r="C43" s="43"/>
      <c r="D43" s="43"/>
      <c r="E43" s="45">
        <f t="shared" si="2"/>
        <v>0</v>
      </c>
      <c r="F43" s="47"/>
    </row>
    <row r="44" spans="1:6" s="38" customFormat="1" ht="19.899999999999999" customHeight="1">
      <c r="A44" s="39">
        <v>507</v>
      </c>
      <c r="B44" s="39" t="s">
        <v>948</v>
      </c>
      <c r="C44" s="37">
        <f>SUM(C45:C47)</f>
        <v>0</v>
      </c>
      <c r="D44" s="40">
        <f t="shared" ref="D44" si="7">SUM(D45:D47)</f>
        <v>0</v>
      </c>
      <c r="E44" s="45">
        <f t="shared" si="2"/>
        <v>0</v>
      </c>
      <c r="F44" s="47"/>
    </row>
    <row r="45" spans="1:6" s="44" customFormat="1" ht="19.899999999999999" customHeight="1">
      <c r="A45" s="41">
        <v>50701</v>
      </c>
      <c r="B45" s="42" t="s">
        <v>949</v>
      </c>
      <c r="C45" s="43">
        <v>0</v>
      </c>
      <c r="D45" s="43">
        <v>0</v>
      </c>
      <c r="E45" s="45">
        <f t="shared" si="2"/>
        <v>0</v>
      </c>
      <c r="F45" s="47"/>
    </row>
    <row r="46" spans="1:6" s="44" customFormat="1" ht="19.899999999999999" customHeight="1">
      <c r="A46" s="41">
        <v>50702</v>
      </c>
      <c r="B46" s="42" t="s">
        <v>950</v>
      </c>
      <c r="C46" s="43">
        <v>0</v>
      </c>
      <c r="D46" s="43">
        <v>0</v>
      </c>
      <c r="E46" s="45">
        <f t="shared" si="2"/>
        <v>0</v>
      </c>
      <c r="F46" s="47"/>
    </row>
    <row r="47" spans="1:6" s="44" customFormat="1" ht="19.899999999999999" customHeight="1">
      <c r="A47" s="41">
        <v>50799</v>
      </c>
      <c r="B47" s="42" t="s">
        <v>951</v>
      </c>
      <c r="C47" s="43">
        <v>0</v>
      </c>
      <c r="D47" s="43">
        <v>0</v>
      </c>
      <c r="E47" s="45">
        <f t="shared" si="2"/>
        <v>0</v>
      </c>
      <c r="F47" s="47"/>
    </row>
    <row r="48" spans="1:6" s="38" customFormat="1" ht="19.899999999999999" customHeight="1">
      <c r="A48" s="39">
        <v>508</v>
      </c>
      <c r="B48" s="39" t="s">
        <v>952</v>
      </c>
      <c r="C48" s="37">
        <f>SUM(C49:C50)</f>
        <v>0</v>
      </c>
      <c r="D48" s="40">
        <f>SUM(D49:D50)</f>
        <v>0</v>
      </c>
      <c r="E48" s="45">
        <f t="shared" si="2"/>
        <v>0</v>
      </c>
      <c r="F48" s="47"/>
    </row>
    <row r="49" spans="1:6" s="44" customFormat="1" ht="19.899999999999999" customHeight="1">
      <c r="A49" s="41">
        <v>50801</v>
      </c>
      <c r="B49" s="42" t="s">
        <v>953</v>
      </c>
      <c r="C49" s="43">
        <v>0</v>
      </c>
      <c r="D49" s="43">
        <v>0</v>
      </c>
      <c r="E49" s="45">
        <f t="shared" si="2"/>
        <v>0</v>
      </c>
      <c r="F49" s="47"/>
    </row>
    <row r="50" spans="1:6" s="44" customFormat="1" ht="19.899999999999999" customHeight="1">
      <c r="A50" s="41">
        <v>50802</v>
      </c>
      <c r="B50" s="42" t="s">
        <v>954</v>
      </c>
      <c r="C50" s="43">
        <v>0</v>
      </c>
      <c r="D50" s="43">
        <v>0</v>
      </c>
      <c r="E50" s="45">
        <f t="shared" si="2"/>
        <v>0</v>
      </c>
      <c r="F50" s="47"/>
    </row>
    <row r="51" spans="1:6" s="38" customFormat="1" ht="19.899999999999999" customHeight="1">
      <c r="A51" s="39">
        <v>509</v>
      </c>
      <c r="B51" s="39" t="s">
        <v>955</v>
      </c>
      <c r="C51" s="37">
        <f>SUM(C52:C56)</f>
        <v>0</v>
      </c>
      <c r="D51" s="40">
        <f t="shared" ref="D51" si="8">SUM(D52:D56)</f>
        <v>3729</v>
      </c>
      <c r="E51" s="45">
        <v>4745</v>
      </c>
      <c r="F51" s="47"/>
    </row>
    <row r="52" spans="1:6" s="38" customFormat="1" ht="19.899999999999999" customHeight="1">
      <c r="A52" s="41">
        <v>50901</v>
      </c>
      <c r="B52" s="42" t="s">
        <v>1068</v>
      </c>
      <c r="C52" s="43">
        <v>0</v>
      </c>
      <c r="D52" s="43">
        <v>1683</v>
      </c>
      <c r="E52" s="45">
        <v>886</v>
      </c>
      <c r="F52" s="47"/>
    </row>
    <row r="53" spans="1:6" s="38" customFormat="1" ht="19.899999999999999" customHeight="1">
      <c r="A53" s="41">
        <v>50902</v>
      </c>
      <c r="B53" s="42" t="s">
        <v>956</v>
      </c>
      <c r="C53" s="43">
        <v>0</v>
      </c>
      <c r="D53" s="43">
        <v>285</v>
      </c>
      <c r="E53" s="45">
        <v>326</v>
      </c>
      <c r="F53" s="47"/>
    </row>
    <row r="54" spans="1:6" s="44" customFormat="1" ht="19.899999999999999" customHeight="1">
      <c r="A54" s="41">
        <v>50903</v>
      </c>
      <c r="B54" s="42" t="s">
        <v>957</v>
      </c>
      <c r="C54" s="43">
        <v>0</v>
      </c>
      <c r="D54" s="43">
        <v>0</v>
      </c>
      <c r="E54" s="45">
        <f t="shared" si="2"/>
        <v>0</v>
      </c>
      <c r="F54" s="47"/>
    </row>
    <row r="55" spans="1:6" s="44" customFormat="1" ht="19.899999999999999" customHeight="1">
      <c r="A55" s="41">
        <v>50905</v>
      </c>
      <c r="B55" s="42" t="s">
        <v>1067</v>
      </c>
      <c r="C55" s="43">
        <v>0</v>
      </c>
      <c r="D55" s="43">
        <v>1241</v>
      </c>
      <c r="E55" s="45">
        <v>3232</v>
      </c>
      <c r="F55" s="47"/>
    </row>
    <row r="56" spans="1:6" s="44" customFormat="1" ht="19.5" customHeight="1">
      <c r="A56" s="41">
        <v>50999</v>
      </c>
      <c r="B56" s="42" t="s">
        <v>1069</v>
      </c>
      <c r="C56" s="43">
        <v>0</v>
      </c>
      <c r="D56" s="43">
        <v>520</v>
      </c>
      <c r="E56" s="45">
        <v>301</v>
      </c>
      <c r="F56" s="47"/>
    </row>
    <row r="57" spans="1:6" s="38" customFormat="1" ht="19.899999999999999" customHeight="1">
      <c r="A57" s="39">
        <v>510</v>
      </c>
      <c r="B57" s="39" t="s">
        <v>958</v>
      </c>
      <c r="C57" s="37">
        <f>SUM(C58:C59)</f>
        <v>0</v>
      </c>
      <c r="D57" s="40">
        <f>SUM(D58:D59)</f>
        <v>0</v>
      </c>
      <c r="E57" s="45">
        <f t="shared" si="2"/>
        <v>0</v>
      </c>
      <c r="F57" s="47"/>
    </row>
    <row r="58" spans="1:6" s="44" customFormat="1" ht="19.899999999999999" customHeight="1">
      <c r="A58" s="41">
        <v>51002</v>
      </c>
      <c r="B58" s="42" t="s">
        <v>959</v>
      </c>
      <c r="C58" s="43">
        <v>0</v>
      </c>
      <c r="D58" s="43">
        <v>0</v>
      </c>
      <c r="E58" s="45">
        <f t="shared" si="2"/>
        <v>0</v>
      </c>
      <c r="F58" s="47"/>
    </row>
    <row r="59" spans="1:6" s="44" customFormat="1" ht="19.899999999999999" customHeight="1">
      <c r="A59" s="41">
        <v>51003</v>
      </c>
      <c r="B59" s="42" t="s">
        <v>960</v>
      </c>
      <c r="C59" s="43">
        <v>0</v>
      </c>
      <c r="D59" s="43">
        <v>0</v>
      </c>
      <c r="E59" s="45">
        <f t="shared" si="2"/>
        <v>0</v>
      </c>
      <c r="F59" s="47"/>
    </row>
    <row r="60" spans="1:6" s="38" customFormat="1" ht="19.899999999999999" customHeight="1">
      <c r="A60" s="39">
        <v>511</v>
      </c>
      <c r="B60" s="39" t="s">
        <v>961</v>
      </c>
      <c r="C60" s="37">
        <f>SUM(C61:C64)</f>
        <v>0</v>
      </c>
      <c r="D60" s="40">
        <f>SUM(D61:D64)</f>
        <v>0</v>
      </c>
      <c r="E60" s="45">
        <f t="shared" si="2"/>
        <v>0</v>
      </c>
      <c r="F60" s="47"/>
    </row>
    <row r="61" spans="1:6" s="44" customFormat="1" ht="19.899999999999999" customHeight="1">
      <c r="A61" s="41">
        <v>51101</v>
      </c>
      <c r="B61" s="42" t="s">
        <v>962</v>
      </c>
      <c r="C61" s="43">
        <v>0</v>
      </c>
      <c r="D61" s="43">
        <v>0</v>
      </c>
      <c r="E61" s="45">
        <f t="shared" si="2"/>
        <v>0</v>
      </c>
      <c r="F61" s="47"/>
    </row>
    <row r="62" spans="1:6" s="44" customFormat="1" ht="19.899999999999999" customHeight="1">
      <c r="A62" s="41">
        <v>51102</v>
      </c>
      <c r="B62" s="42" t="s">
        <v>963</v>
      </c>
      <c r="C62" s="43">
        <v>0</v>
      </c>
      <c r="D62" s="43">
        <v>0</v>
      </c>
      <c r="E62" s="45">
        <f t="shared" si="2"/>
        <v>0</v>
      </c>
      <c r="F62" s="47"/>
    </row>
    <row r="63" spans="1:6" s="44" customFormat="1" ht="19.899999999999999" customHeight="1">
      <c r="A63" s="41">
        <v>51103</v>
      </c>
      <c r="B63" s="42" t="s">
        <v>964</v>
      </c>
      <c r="C63" s="43">
        <v>0</v>
      </c>
      <c r="D63" s="43">
        <v>0</v>
      </c>
      <c r="E63" s="45">
        <f t="shared" si="2"/>
        <v>0</v>
      </c>
      <c r="F63" s="47"/>
    </row>
    <row r="64" spans="1:6" s="44" customFormat="1" ht="19.899999999999999" customHeight="1">
      <c r="A64" s="41">
        <v>51104</v>
      </c>
      <c r="B64" s="42" t="s">
        <v>965</v>
      </c>
      <c r="C64" s="43">
        <v>0</v>
      </c>
      <c r="D64" s="43">
        <v>0</v>
      </c>
      <c r="E64" s="45">
        <f t="shared" si="2"/>
        <v>0</v>
      </c>
      <c r="F64" s="47"/>
    </row>
    <row r="65" spans="1:6" s="44" customFormat="1" ht="19.899999999999999" customHeight="1">
      <c r="A65" s="39">
        <v>512</v>
      </c>
      <c r="B65" s="39" t="s">
        <v>966</v>
      </c>
      <c r="C65" s="37">
        <f>SUM(C66:C67)</f>
        <v>0</v>
      </c>
      <c r="D65" s="40">
        <f>SUM(D66:D67)</f>
        <v>0</v>
      </c>
      <c r="E65" s="45">
        <f t="shared" si="2"/>
        <v>0</v>
      </c>
      <c r="F65" s="47"/>
    </row>
    <row r="66" spans="1:6" s="44" customFormat="1" ht="19.899999999999999" customHeight="1">
      <c r="A66" s="41">
        <v>51201</v>
      </c>
      <c r="B66" s="42" t="s">
        <v>967</v>
      </c>
      <c r="C66" s="43">
        <v>0</v>
      </c>
      <c r="D66" s="43">
        <v>0</v>
      </c>
      <c r="E66" s="45">
        <f t="shared" si="2"/>
        <v>0</v>
      </c>
      <c r="F66" s="47"/>
    </row>
    <row r="67" spans="1:6" s="44" customFormat="1" ht="19.899999999999999" customHeight="1">
      <c r="A67" s="41">
        <v>51202</v>
      </c>
      <c r="B67" s="42" t="s">
        <v>968</v>
      </c>
      <c r="C67" s="43">
        <v>0</v>
      </c>
      <c r="D67" s="43">
        <v>0</v>
      </c>
      <c r="E67" s="45">
        <f t="shared" si="2"/>
        <v>0</v>
      </c>
      <c r="F67" s="47"/>
    </row>
    <row r="68" spans="1:6" s="44" customFormat="1" ht="19.899999999999999" customHeight="1">
      <c r="A68" s="39">
        <v>513</v>
      </c>
      <c r="B68" s="39" t="s">
        <v>969</v>
      </c>
      <c r="C68" s="37">
        <f>SUM(C69:C72)</f>
        <v>0</v>
      </c>
      <c r="D68" s="40">
        <f>SUM(D69:D72)</f>
        <v>0</v>
      </c>
      <c r="E68" s="45">
        <f t="shared" si="2"/>
        <v>0</v>
      </c>
      <c r="F68" s="47"/>
    </row>
    <row r="69" spans="1:6" s="44" customFormat="1" ht="19.899999999999999" customHeight="1">
      <c r="A69" s="41">
        <v>51301</v>
      </c>
      <c r="B69" s="42" t="s">
        <v>970</v>
      </c>
      <c r="C69" s="43">
        <v>0</v>
      </c>
      <c r="D69" s="43">
        <v>0</v>
      </c>
      <c r="E69" s="45">
        <f t="shared" si="2"/>
        <v>0</v>
      </c>
      <c r="F69" s="47"/>
    </row>
    <row r="70" spans="1:6" s="44" customFormat="1" ht="19.899999999999999" customHeight="1">
      <c r="A70" s="41">
        <v>51302</v>
      </c>
      <c r="B70" s="42" t="s">
        <v>971</v>
      </c>
      <c r="C70" s="43">
        <v>0</v>
      </c>
      <c r="D70" s="43">
        <v>0</v>
      </c>
      <c r="E70" s="45">
        <f t="shared" ref="E70:E91" si="9">D70-C70</f>
        <v>0</v>
      </c>
      <c r="F70" s="47"/>
    </row>
    <row r="71" spans="1:6" s="44" customFormat="1" ht="19.899999999999999" customHeight="1">
      <c r="A71" s="41">
        <v>51303</v>
      </c>
      <c r="B71" s="42" t="s">
        <v>972</v>
      </c>
      <c r="C71" s="43">
        <v>0</v>
      </c>
      <c r="D71" s="43">
        <v>0</v>
      </c>
      <c r="E71" s="45">
        <f t="shared" si="9"/>
        <v>0</v>
      </c>
      <c r="F71" s="47"/>
    </row>
    <row r="72" spans="1:6" s="44" customFormat="1" ht="19.899999999999999" customHeight="1">
      <c r="A72" s="41">
        <v>51304</v>
      </c>
      <c r="B72" s="42" t="s">
        <v>973</v>
      </c>
      <c r="C72" s="43">
        <v>0</v>
      </c>
      <c r="D72" s="43">
        <v>0</v>
      </c>
      <c r="E72" s="45">
        <f t="shared" si="9"/>
        <v>0</v>
      </c>
      <c r="F72" s="47"/>
    </row>
    <row r="73" spans="1:6" s="44" customFormat="1" ht="19.899999999999999" customHeight="1">
      <c r="A73" s="39">
        <v>514</v>
      </c>
      <c r="B73" s="39" t="s">
        <v>974</v>
      </c>
      <c r="C73" s="37">
        <f>SUM(C74:C75)</f>
        <v>0</v>
      </c>
      <c r="D73" s="40">
        <f>SUM(D74:D75)</f>
        <v>0</v>
      </c>
      <c r="E73" s="45">
        <f t="shared" si="9"/>
        <v>0</v>
      </c>
      <c r="F73" s="47"/>
    </row>
    <row r="74" spans="1:6" s="44" customFormat="1" ht="19.899999999999999" customHeight="1">
      <c r="A74" s="41">
        <v>51401</v>
      </c>
      <c r="B74" s="42" t="s">
        <v>975</v>
      </c>
      <c r="C74" s="43">
        <v>0</v>
      </c>
      <c r="D74" s="43">
        <v>0</v>
      </c>
      <c r="E74" s="45">
        <f t="shared" si="9"/>
        <v>0</v>
      </c>
      <c r="F74" s="47"/>
    </row>
    <row r="75" spans="1:6" s="44" customFormat="1" ht="19.899999999999999" customHeight="1">
      <c r="A75" s="41">
        <v>51402</v>
      </c>
      <c r="B75" s="42" t="s">
        <v>976</v>
      </c>
      <c r="C75" s="43">
        <v>0</v>
      </c>
      <c r="D75" s="43">
        <v>0</v>
      </c>
      <c r="E75" s="45">
        <f t="shared" si="9"/>
        <v>0</v>
      </c>
      <c r="F75" s="47"/>
    </row>
    <row r="76" spans="1:6" s="44" customFormat="1" ht="19.899999999999999" customHeight="1">
      <c r="A76" s="39">
        <v>599</v>
      </c>
      <c r="B76" s="39" t="s">
        <v>977</v>
      </c>
      <c r="C76" s="37">
        <f>SUM(C77:C80)</f>
        <v>0</v>
      </c>
      <c r="D76" s="40">
        <f>SUM(D77:D80)</f>
        <v>0</v>
      </c>
      <c r="E76" s="45">
        <f t="shared" si="9"/>
        <v>0</v>
      </c>
      <c r="F76" s="47"/>
    </row>
    <row r="77" spans="1:6" s="44" customFormat="1" ht="19.899999999999999" customHeight="1">
      <c r="A77" s="41">
        <v>59906</v>
      </c>
      <c r="B77" s="42" t="s">
        <v>978</v>
      </c>
      <c r="C77" s="43">
        <v>0</v>
      </c>
      <c r="D77" s="43">
        <v>0</v>
      </c>
      <c r="E77" s="45">
        <f t="shared" si="9"/>
        <v>0</v>
      </c>
      <c r="F77" s="47"/>
    </row>
    <row r="78" spans="1:6" s="44" customFormat="1" ht="19.899999999999999" customHeight="1">
      <c r="A78" s="41">
        <v>59907</v>
      </c>
      <c r="B78" s="42" t="s">
        <v>979</v>
      </c>
      <c r="C78" s="43">
        <v>0</v>
      </c>
      <c r="D78" s="43">
        <v>0</v>
      </c>
      <c r="E78" s="45">
        <f t="shared" si="9"/>
        <v>0</v>
      </c>
      <c r="F78" s="47"/>
    </row>
    <row r="79" spans="1:6" s="44" customFormat="1" ht="27">
      <c r="A79" s="41">
        <v>59908</v>
      </c>
      <c r="B79" s="42" t="s">
        <v>980</v>
      </c>
      <c r="C79" s="43">
        <v>0</v>
      </c>
      <c r="D79" s="43">
        <v>0</v>
      </c>
      <c r="E79" s="45">
        <f t="shared" si="9"/>
        <v>0</v>
      </c>
      <c r="F79" s="47"/>
    </row>
    <row r="80" spans="1:6" s="44" customFormat="1" ht="19.899999999999999" customHeight="1">
      <c r="A80" s="41">
        <v>59999</v>
      </c>
      <c r="B80" s="42" t="s">
        <v>1070</v>
      </c>
      <c r="C80" s="43">
        <v>0</v>
      </c>
      <c r="D80" s="43"/>
      <c r="E80" s="45">
        <f t="shared" si="9"/>
        <v>0</v>
      </c>
      <c r="F80" s="47"/>
    </row>
    <row r="81" spans="1:6" s="44" customFormat="1" ht="13.5">
      <c r="A81" s="151" t="s">
        <v>981</v>
      </c>
      <c r="B81" s="152"/>
      <c r="C81" s="40">
        <f>C82+C83</f>
        <v>0</v>
      </c>
      <c r="D81" s="40">
        <f t="shared" ref="D81" si="10">D82+D83</f>
        <v>631</v>
      </c>
      <c r="E81" s="45">
        <v>479</v>
      </c>
      <c r="F81" s="47"/>
    </row>
    <row r="82" spans="1:6" s="44" customFormat="1" ht="13.5">
      <c r="A82" s="27">
        <v>2300601</v>
      </c>
      <c r="B82" s="28" t="s">
        <v>982</v>
      </c>
      <c r="C82" s="43"/>
      <c r="D82" s="43"/>
      <c r="E82" s="45">
        <f t="shared" si="9"/>
        <v>0</v>
      </c>
      <c r="F82" s="47"/>
    </row>
    <row r="83" spans="1:6">
      <c r="A83" s="27">
        <v>2300602</v>
      </c>
      <c r="B83" s="28" t="s">
        <v>983</v>
      </c>
      <c r="C83" s="43">
        <f>C84+C85+C86</f>
        <v>0</v>
      </c>
      <c r="D83" s="43">
        <f t="shared" ref="D83" si="11">SUM(D84:D86)</f>
        <v>631</v>
      </c>
      <c r="E83" s="45">
        <v>479</v>
      </c>
      <c r="F83" s="47"/>
    </row>
    <row r="84" spans="1:6">
      <c r="A84" s="27"/>
      <c r="B84" s="28" t="s">
        <v>984</v>
      </c>
      <c r="C84" s="43"/>
      <c r="D84" s="43">
        <v>75</v>
      </c>
      <c r="E84" s="45">
        <f t="shared" si="9"/>
        <v>75</v>
      </c>
      <c r="F84" s="47"/>
    </row>
    <row r="85" spans="1:6">
      <c r="A85" s="27"/>
      <c r="B85" s="28" t="s">
        <v>985</v>
      </c>
      <c r="C85" s="43"/>
      <c r="D85" s="43">
        <v>104</v>
      </c>
      <c r="E85" s="45">
        <v>70</v>
      </c>
      <c r="F85" s="47"/>
    </row>
    <row r="86" spans="1:6">
      <c r="A86" s="27"/>
      <c r="B86" s="28" t="s">
        <v>986</v>
      </c>
      <c r="C86" s="43"/>
      <c r="D86" s="43">
        <v>452</v>
      </c>
      <c r="E86" s="45">
        <v>334</v>
      </c>
      <c r="F86" s="47"/>
    </row>
    <row r="87" spans="1:6">
      <c r="A87" s="151" t="s">
        <v>987</v>
      </c>
      <c r="B87" s="152"/>
      <c r="C87" s="40">
        <f>C88</f>
        <v>0</v>
      </c>
      <c r="D87" s="40">
        <f>D88</f>
        <v>0</v>
      </c>
      <c r="E87" s="45">
        <f t="shared" si="9"/>
        <v>0</v>
      </c>
      <c r="F87" s="47"/>
    </row>
    <row r="88" spans="1:6">
      <c r="A88" s="29">
        <v>23103</v>
      </c>
      <c r="B88" s="29" t="s">
        <v>988</v>
      </c>
      <c r="C88" s="43">
        <f>SUM(C89:C89)</f>
        <v>0</v>
      </c>
      <c r="D88" s="43">
        <f>SUM(D89:D89)</f>
        <v>0</v>
      </c>
      <c r="E88" s="45">
        <f t="shared" si="9"/>
        <v>0</v>
      </c>
      <c r="F88" s="47"/>
    </row>
    <row r="89" spans="1:6">
      <c r="A89" s="27">
        <v>2310301</v>
      </c>
      <c r="B89" s="28" t="s">
        <v>911</v>
      </c>
      <c r="C89" s="43"/>
      <c r="D89" s="43"/>
      <c r="E89" s="45">
        <f t="shared" si="9"/>
        <v>0</v>
      </c>
      <c r="F89" s="47"/>
    </row>
    <row r="90" spans="1:6">
      <c r="A90" s="151" t="s">
        <v>989</v>
      </c>
      <c r="B90" s="152"/>
      <c r="C90" s="43">
        <f>C91</f>
        <v>0</v>
      </c>
      <c r="D90" s="43">
        <f>D91</f>
        <v>0</v>
      </c>
      <c r="E90" s="45">
        <f t="shared" si="9"/>
        <v>0</v>
      </c>
      <c r="F90" s="47"/>
    </row>
    <row r="91" spans="1:6">
      <c r="A91" s="27">
        <v>23009</v>
      </c>
      <c r="B91" s="32" t="s">
        <v>990</v>
      </c>
      <c r="C91" s="43"/>
      <c r="D91" s="43"/>
      <c r="E91" s="45">
        <f t="shared" si="9"/>
        <v>0</v>
      </c>
      <c r="F91" s="47"/>
    </row>
    <row r="92" spans="1:6">
      <c r="A92" s="149" t="s">
        <v>991</v>
      </c>
      <c r="B92" s="150"/>
      <c r="C92" s="40"/>
      <c r="D92" s="40"/>
      <c r="E92" s="45"/>
      <c r="F92" s="47"/>
    </row>
    <row r="93" spans="1:6">
      <c r="A93" s="147" t="s">
        <v>992</v>
      </c>
      <c r="B93" s="147"/>
      <c r="C93" s="40">
        <f t="shared" ref="C93:E93" si="12">C92+C90+C87+C81+C5</f>
        <v>0</v>
      </c>
      <c r="D93" s="40">
        <f t="shared" si="12"/>
        <v>9692</v>
      </c>
      <c r="E93" s="40">
        <f t="shared" si="12"/>
        <v>16012</v>
      </c>
      <c r="F93" s="47"/>
    </row>
  </sheetData>
  <mergeCells count="7">
    <mergeCell ref="A2:F2"/>
    <mergeCell ref="A93:B93"/>
    <mergeCell ref="A5:B5"/>
    <mergeCell ref="A81:B81"/>
    <mergeCell ref="A87:B87"/>
    <mergeCell ref="A90:B90"/>
    <mergeCell ref="A92:B92"/>
  </mergeCells>
  <phoneticPr fontId="3" type="noConversion"/>
  <pageMargins left="0.7" right="0.7" top="0.75" bottom="0.75" header="0.3" footer="0.3"/>
  <pageSetup paperSize="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封面</vt:lpstr>
      <vt:lpstr>一般公共预算收入</vt:lpstr>
      <vt:lpstr>功能科目</vt:lpstr>
      <vt:lpstr>政府预算经济科目</vt:lpstr>
      <vt:lpstr>Sheet3</vt:lpstr>
      <vt:lpstr>一般公共预算收入!Print_Titles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2019-03-11T01:28:07Z</dcterms:modified>
</cp:coreProperties>
</file>